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L FILE KAKTUS.ID\KATALOG\KATALOG WWW.KAKTUS.ID\"/>
    </mc:Choice>
  </mc:AlternateContent>
  <xr:revisionPtr revIDLastSave="0" documentId="13_ncr:1_{8FEF2DBD-7BD9-483D-8552-5E5653675A72}" xr6:coauthVersionLast="45" xr6:coauthVersionMax="45" xr10:uidLastSave="{00000000-0000-0000-0000-000000000000}"/>
  <bookViews>
    <workbookView xWindow="-120" yWindow="-120" windowWidth="24240" windowHeight="13140" xr2:uid="{C8154C85-E96D-4871-8092-2B00C673834B}"/>
  </bookViews>
  <sheets>
    <sheet name="Country Zone" sheetId="8" r:id="rId1"/>
    <sheet name="ASEAN" sheetId="11" r:id="rId2"/>
    <sheet name="Rest of AP" sheetId="4" r:id="rId3"/>
    <sheet name="US  CA MX" sheetId="9" r:id="rId4"/>
    <sheet name="Europe" sheetId="6" r:id="rId5"/>
    <sheet name="ROW" sheetId="13" r:id="rId6"/>
  </sheets>
  <definedNames>
    <definedName name="_xlnm._FilterDatabase" localSheetId="0" hidden="1">'Country Zone'!$B$1:$B$236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3" l="1"/>
  <c r="J14" i="13"/>
  <c r="J13" i="13"/>
  <c r="J12" i="13"/>
  <c r="J11" i="13"/>
  <c r="J10" i="13"/>
  <c r="J9" i="13"/>
  <c r="D14" i="13"/>
  <c r="D13" i="13"/>
  <c r="D12" i="13"/>
  <c r="D11" i="13"/>
  <c r="D10" i="13"/>
  <c r="J22" i="13"/>
  <c r="J21" i="13"/>
  <c r="J20" i="13"/>
  <c r="J19" i="13"/>
  <c r="J18" i="13"/>
  <c r="J17" i="13"/>
  <c r="J16" i="13"/>
  <c r="I3" i="13"/>
  <c r="J8" i="13"/>
  <c r="J7" i="13"/>
  <c r="B11" i="13"/>
  <c r="B9" i="13"/>
  <c r="B8" i="13"/>
  <c r="B7" i="13"/>
  <c r="B6" i="13"/>
  <c r="B5" i="13"/>
  <c r="B4" i="13"/>
  <c r="B3" i="13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D14" i="11"/>
  <c r="J13" i="11"/>
  <c r="D13" i="11"/>
  <c r="J12" i="11"/>
  <c r="D12" i="11"/>
  <c r="J11" i="11"/>
  <c r="D11" i="11"/>
  <c r="B11" i="11"/>
  <c r="J10" i="11"/>
  <c r="D10" i="11"/>
  <c r="J9" i="11"/>
  <c r="B9" i="11"/>
  <c r="B8" i="11"/>
  <c r="B7" i="11"/>
  <c r="I6" i="11"/>
  <c r="J6" i="11" s="1"/>
  <c r="B6" i="11"/>
  <c r="B5" i="11"/>
  <c r="B4" i="11"/>
  <c r="J3" i="11"/>
  <c r="I3" i="11"/>
  <c r="I7" i="11" s="1"/>
  <c r="J7" i="11" s="1"/>
  <c r="B3" i="11"/>
  <c r="J26" i="9"/>
  <c r="J25" i="9"/>
  <c r="J24" i="9"/>
  <c r="J23" i="9"/>
  <c r="J22" i="9"/>
  <c r="J21" i="9"/>
  <c r="D14" i="9"/>
  <c r="I3" i="9" s="1"/>
  <c r="D13" i="9"/>
  <c r="D12" i="9"/>
  <c r="D11" i="9"/>
  <c r="D10" i="9"/>
  <c r="J20" i="9"/>
  <c r="J19" i="9"/>
  <c r="J18" i="9"/>
  <c r="J17" i="9"/>
  <c r="J16" i="9"/>
  <c r="J15" i="9"/>
  <c r="J14" i="9"/>
  <c r="J13" i="9"/>
  <c r="J12" i="9"/>
  <c r="J11" i="9"/>
  <c r="B11" i="9"/>
  <c r="J10" i="9"/>
  <c r="J9" i="9"/>
  <c r="B9" i="9"/>
  <c r="B8" i="9"/>
  <c r="B7" i="9"/>
  <c r="B6" i="9"/>
  <c r="B5" i="9"/>
  <c r="B4" i="9"/>
  <c r="B3" i="9"/>
  <c r="J9" i="6"/>
  <c r="I5" i="13" l="1"/>
  <c r="J5" i="13" s="1"/>
  <c r="J3" i="13"/>
  <c r="I6" i="13"/>
  <c r="J6" i="13" s="1"/>
  <c r="I4" i="13"/>
  <c r="J4" i="13" s="1"/>
  <c r="I5" i="11"/>
  <c r="J5" i="11" s="1"/>
  <c r="I4" i="11"/>
  <c r="J4" i="11" s="1"/>
  <c r="I8" i="11"/>
  <c r="J8" i="11" s="1"/>
  <c r="I5" i="9"/>
  <c r="J5" i="9" s="1"/>
  <c r="I8" i="9"/>
  <c r="J8" i="9" s="1"/>
  <c r="I4" i="9"/>
  <c r="J4" i="9" s="1"/>
  <c r="I7" i="9"/>
  <c r="J7" i="9" s="1"/>
  <c r="J3" i="9"/>
  <c r="I6" i="9"/>
  <c r="J6" i="9" s="1"/>
  <c r="D10" i="6"/>
  <c r="D11" i="6"/>
  <c r="D14" i="6"/>
  <c r="I3" i="6" s="1"/>
  <c r="D13" i="6"/>
  <c r="D12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B11" i="6"/>
  <c r="B9" i="6"/>
  <c r="B8" i="6"/>
  <c r="B7" i="6"/>
  <c r="B6" i="6"/>
  <c r="B5" i="6"/>
  <c r="B4" i="6"/>
  <c r="B3" i="6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D14" i="4"/>
  <c r="I3" i="4" s="1"/>
  <c r="I7" i="4" s="1"/>
  <c r="J7" i="4" s="1"/>
  <c r="D13" i="4"/>
  <c r="D12" i="4"/>
  <c r="J11" i="4"/>
  <c r="D11" i="4"/>
  <c r="B11" i="4"/>
  <c r="J10" i="4"/>
  <c r="D10" i="4"/>
  <c r="J9" i="4"/>
  <c r="B9" i="4"/>
  <c r="B8" i="4"/>
  <c r="B7" i="4"/>
  <c r="B6" i="4"/>
  <c r="B5" i="4"/>
  <c r="B4" i="4"/>
  <c r="B3" i="4"/>
  <c r="I7" i="6" l="1"/>
  <c r="J7" i="6" s="1"/>
  <c r="I4" i="6"/>
  <c r="J4" i="6" s="1"/>
  <c r="I8" i="6"/>
  <c r="J8" i="6" s="1"/>
  <c r="I6" i="6"/>
  <c r="J6" i="6" s="1"/>
  <c r="J3" i="6"/>
  <c r="I5" i="6"/>
  <c r="J5" i="6" s="1"/>
  <c r="I4" i="4"/>
  <c r="J4" i="4" s="1"/>
  <c r="I6" i="4"/>
  <c r="J6" i="4" s="1"/>
  <c r="J3" i="4"/>
  <c r="I5" i="4"/>
  <c r="J5" i="4" s="1"/>
  <c r="I8" i="4"/>
  <c r="J8" i="4" s="1"/>
</calcChain>
</file>

<file path=xl/sharedStrings.xml><?xml version="1.0" encoding="utf-8"?>
<sst xmlns="http://schemas.openxmlformats.org/spreadsheetml/2006/main" count="741" uniqueCount="291">
  <si>
    <t>Afghanistan</t>
  </si>
  <si>
    <t>ROW</t>
  </si>
  <si>
    <t>Albania</t>
  </si>
  <si>
    <t>Europe</t>
  </si>
  <si>
    <t>Algeria</t>
  </si>
  <si>
    <t>American Samoa</t>
  </si>
  <si>
    <t>Andorra</t>
  </si>
  <si>
    <t>Angola</t>
  </si>
  <si>
    <t>Anguilla</t>
  </si>
  <si>
    <t>Antigua</t>
  </si>
  <si>
    <t>Argentina</t>
  </si>
  <si>
    <t>Armenia</t>
  </si>
  <si>
    <t>Aruba</t>
  </si>
  <si>
    <t>Australia</t>
  </si>
  <si>
    <t>Rest of AP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</si>
  <si>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</si>
  <si>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</si>
  <si>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</si>
  <si>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</si>
  <si>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</si>
  <si>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</si>
  <si>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</si>
  <si>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</si>
  <si>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</si>
  <si>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</si>
  <si>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</si>
  <si>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</si>
  <si>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</si>
  <si>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</si>
  <si>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 and Herzegovina</t>
  </si>
  <si>
    <t>Botswana</t>
  </si>
  <si>
    <t>Brazil</t>
  </si>
  <si>
    <t>Brunei</t>
  </si>
  <si>
    <t>ASEAN</t>
  </si>
  <si>
    <t>Bulgaria</t>
  </si>
  <si>
    <t>Burkina Faso</t>
  </si>
  <si>
    <t>Burundi</t>
  </si>
  <si>
    <t>Cambodia</t>
  </si>
  <si>
    <t>Cameroon</t>
  </si>
  <si>
    <t>Canada</t>
  </si>
  <si>
    <t>US/CA/MX</t>
  </si>
  <si>
    <t>Canary Islands, The</t>
  </si>
  <si>
    <t>Cape Verde</t>
  </si>
  <si>
    <t>Cayman Islands</t>
  </si>
  <si>
    <t>Central African Republic</t>
  </si>
  <si>
    <t>Chad</t>
  </si>
  <si>
    <t>Chile</t>
  </si>
  <si>
    <t>China I</t>
  </si>
  <si>
    <t>China II</t>
  </si>
  <si>
    <t>Colombia</t>
  </si>
  <si>
    <t>Commonwealth of the Northern Mariana's Islands</t>
  </si>
  <si>
    <t>Comoros</t>
  </si>
  <si>
    <t>Congo</t>
  </si>
  <si>
    <t>Congo, The Democratic Republic of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</si>
  <si>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</si>
  <si>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</si>
  <si>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</si>
  <si>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</si>
  <si>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</si>
  <si>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</si>
  <si>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</si>
  <si>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Republic, The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</si>
  <si>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</si>
  <si>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</si>
  <si>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</si>
  <si>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</si>
  <si>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</si>
  <si>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</si>
  <si>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</si>
  <si>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</si>
  <si>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</si>
  <si>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</si>
  <si>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</si>
  <si>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</si>
  <si>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</si>
  <si>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</si>
  <si>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</si>
  <si>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</si>
  <si>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Guyana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</si>
  <si>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</si>
  <si>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</si>
  <si>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</si>
  <si>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</si>
  <si>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</si>
  <si>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</si>
  <si>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</si>
  <si>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</si>
  <si>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</si>
  <si>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</si>
  <si>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</si>
  <si>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</si>
  <si>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</si>
  <si>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 Republic</t>
  </si>
  <si>
    <t>Guinea-Bissau</t>
  </si>
  <si>
    <t>Guinea-Equatorial</t>
  </si>
  <si>
    <t>Guyana (British)</t>
  </si>
  <si>
    <t>Haiti</t>
  </si>
  <si>
    <t>Honduras</t>
  </si>
  <si>
    <t>Hong Kong</t>
  </si>
  <si>
    <t>Hungary</t>
  </si>
  <si>
    <t>Iceland</t>
  </si>
  <si>
    <t>India</t>
  </si>
  <si>
    <t>Indonesia</t>
  </si>
  <si>
    <t>-</t>
  </si>
  <si>
    <t>Iran (Islamic Republic of)</t>
  </si>
  <si>
    <t>Iraq</t>
  </si>
  <si>
    <t>Ireland, Republic Of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</si>
  <si>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</si>
  <si>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</si>
  <si>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</si>
  <si>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</si>
  <si>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</si>
  <si>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</si>
  <si>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</si>
  <si>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</si>
  <si>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</si>
  <si>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REPUBLIC OF (SOUTH K.)</t>
  </si>
  <si>
    <t>KOREA, THE D.P.R OF (NORTH K.)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</si>
  <si>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</si>
  <si>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</si>
  <si>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</si>
  <si>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</si>
  <si>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</si>
  <si>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</si>
  <si>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</si>
  <si>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</si>
  <si>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</si>
  <si>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Lithuania</t>
  </si>
  <si>
    <t>Liechtenstein</t>
  </si>
  <si>
    <t>Luxembourg</t>
  </si>
  <si>
    <t>Macau</t>
  </si>
  <si>
    <t>Macedonia,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</si>
  <si>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</si>
  <si>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</si>
  <si>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</si>
  <si>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</si>
  <si>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</si>
  <si>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</si>
  <si>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</si>
  <si>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</si>
  <si>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</si>
  <si>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</si>
  <si>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</si>
  <si>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</si>
  <si>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Monaco</t>
  </si>
  <si>
    <t>Micronesia, Federated States Of</t>
  </si>
  <si>
    <t>Moldova, Republic Of</t>
  </si>
  <si>
    <t>Mongolia</t>
  </si>
  <si>
    <t>Montenegro, Republic of</t>
  </si>
  <si>
    <t>Montserrat</t>
  </si>
  <si>
    <t>Morocco</t>
  </si>
  <si>
    <t>Mozambique</t>
  </si>
  <si>
    <t>Myanmar</t>
  </si>
  <si>
    <t>Namibia</t>
  </si>
  <si>
    <t>Nauru, Republic Of</t>
  </si>
  <si>
    <t>Nepal</t>
  </si>
  <si>
    <t>Netherlands, The</t>
  </si>
  <si>
    <t>Nevis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</si>
  <si>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</si>
  <si>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</si>
  <si>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</si>
  <si>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</si>
  <si>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</si>
  <si>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</si>
  <si>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</si>
  <si>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</si>
  <si>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</si>
  <si>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</si>
  <si>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</si>
  <si>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</si>
  <si>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</si>
  <si>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</si>
  <si>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Philippines, The</t>
  </si>
  <si>
    <t>Poland</t>
  </si>
  <si>
    <t>Portugal</t>
  </si>
  <si>
    <t>Puerto Rico</t>
  </si>
  <si>
    <t>Qatar</t>
  </si>
  <si>
    <t>Reunion, Island Of</t>
  </si>
  <si>
    <t>Romania</t>
  </si>
  <si>
    <t>Russian Federation, The</t>
  </si>
  <si>
    <t>Rwanda</t>
  </si>
  <si>
    <t>Samoa</t>
  </si>
  <si>
    <t>San Marino</t>
  </si>
  <si>
    <t>Sao Tome and Principe</t>
  </si>
  <si>
    <t>Saudi Arabia</t>
  </si>
  <si>
    <t>Senegal</t>
  </si>
  <si>
    <t>Serbia, Republic of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</si>
  <si>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</si>
  <si>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</si>
  <si>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</si>
  <si>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</si>
  <si>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</si>
  <si>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</si>
  <si>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</si>
  <si>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Somaliland, Rep of (North Somalia)</t>
  </si>
  <si>
    <t>South Africa</t>
  </si>
  <si>
    <t>South Sudan</t>
  </si>
  <si>
    <t>Spain</t>
  </si>
  <si>
    <t>Sri Lanka</t>
  </si>
  <si>
    <t>St Helena</t>
  </si>
  <si>
    <t>St. Barthelemy</t>
  </si>
  <si>
    <t>St. Eustatius</t>
  </si>
  <si>
    <t>St. Kitts</t>
  </si>
  <si>
    <t>St. Lucia</t>
  </si>
  <si>
    <t>St. Maarten</t>
  </si>
  <si>
    <t>St. Vincent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</si>
  <si>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</si>
  <si>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</si>
  <si>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</si>
  <si>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</si>
  <si>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</si>
  <si>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</si>
  <si>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</si>
  <si>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</si>
  <si>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</si>
  <si>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</si>
  <si>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</si>
  <si>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</si>
  <si>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</si>
  <si>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</si>
  <si>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</si>
  <si>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</si>
  <si>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Vatican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</si>
  <si>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</si>
  <si>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</si>
  <si>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</si>
  <si>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</si>
  <si>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</si>
  <si>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</si>
  <si>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</si>
  <si>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</si>
  <si>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</si>
  <si>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</si>
  <si>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</si>
  <si>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</si>
  <si>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Virgin Islands (British)</t>
  </si>
  <si>
    <t>Virgin Islands (US)</t>
  </si>
  <si>
    <t>Yemen, Republic of</t>
  </si>
  <si>
    <t>Zambia</t>
  </si>
  <si>
    <t>Zimbabwe</t>
  </si>
  <si>
    <t>1.0 (Box 2)</t>
  </si>
  <si>
    <t>2.0 (Box 3)</t>
  </si>
  <si>
    <t>5.0 (Box 4)</t>
  </si>
  <si>
    <t>10.0 (Box 5)</t>
  </si>
  <si>
    <t>15.0 (Box 6)</t>
  </si>
  <si>
    <t>20.0 (Box 7)</t>
  </si>
  <si>
    <t>25.0 (Box 8)</t>
  </si>
  <si>
    <t>Berat</t>
  </si>
  <si>
    <t>Harga</t>
  </si>
  <si>
    <t>Phyto</t>
  </si>
  <si>
    <t>Harga Tertinggi Terakhir</t>
  </si>
  <si>
    <t>Big Box 2 (50.1-75.0 Kg)</t>
  </si>
  <si>
    <t>Big Box 3 (75.1-100.0 Kg)</t>
  </si>
  <si>
    <t>1 Phyto</t>
  </si>
  <si>
    <t>2 Phyto ( Box 2 + Box 8 )</t>
  </si>
  <si>
    <t>2 Phyto ( Box 3 + Box 8 )</t>
  </si>
  <si>
    <t>2 Phyto ( Box 4 + Box 8 )</t>
  </si>
  <si>
    <t>2 Phyto ( Box 6 + Box 8 )</t>
  </si>
  <si>
    <t>2 Phyto ( Box  5 + Box 8 )</t>
  </si>
  <si>
    <t>2 Phyto ( Box 8 @ 2 )</t>
  </si>
  <si>
    <t>3 Phyto ( Box 2 + Box 8 @ 2 )</t>
  </si>
  <si>
    <t>3 Phyto ( Box 3 + Box 8 @ 2 )</t>
  </si>
  <si>
    <t>3 Phyto ( Box 4 + Box 8 @ 2 )</t>
  </si>
  <si>
    <t>3 Phyto ( Box 5 + Box 8 @ 2 )</t>
  </si>
  <si>
    <t>3 Phyto ( Box 6 + Box 8 @ 2 )</t>
  </si>
  <si>
    <t>1 Phyto ( Big Box 2 )</t>
  </si>
  <si>
    <t>2 Phyto ( Big Box 2 + Box 2 )</t>
  </si>
  <si>
    <t>1 Phyto ( Big Box 3 )</t>
  </si>
  <si>
    <t>2 Phyto ( Big Box 3 + Box 2 )</t>
  </si>
  <si>
    <t>2 Phyto ( Big Box 3 + Box 3 )</t>
  </si>
  <si>
    <t>2 Phyto ( Big Box 3 + Box 4 )</t>
  </si>
  <si>
    <t>2 Phyto ( Big Box 3 + Box 5 )</t>
  </si>
  <si>
    <t>2 Phyto ( Big Box 3 + Box 6 )</t>
  </si>
  <si>
    <t>2 Phyto ( Big Box 3 + Box 7 )</t>
  </si>
  <si>
    <t>2 Phyto ( Big Box 3 + Box 8 )</t>
  </si>
  <si>
    <t>3 Phyto ( Big Box 3 + Box 8 + Box 2 )</t>
  </si>
  <si>
    <t>3 Phyto ( Big Box 3 + Box 8 + Box 3 )</t>
  </si>
  <si>
    <t>3 Phyto ( Big Box 3 + Box 8 + Box 4 )</t>
  </si>
  <si>
    <t>3 Phyto ( Big Box 3 + Box 8 + Box 5 )</t>
  </si>
  <si>
    <t>3 Phyto ( Big Box 3 + Box 8 + Box 6 )</t>
  </si>
  <si>
    <t>3 Phyto ( Big Box 3 + Box 8 + Box 7 )</t>
  </si>
  <si>
    <t>3 Phyto ( Big Box 3 + Box 8 @ 2 )</t>
  </si>
  <si>
    <t>4 Phyto ( Big Box 3 + Box 8 @ 2 + Box 2 )</t>
  </si>
  <si>
    <t>4 Phyto ( Big Box 3 + Box 8 @ 2 + Box 3 )</t>
  </si>
  <si>
    <t>4 Phyto ( Big Box 3 + Box 8 @ 2 + Box 4 )</t>
  </si>
  <si>
    <t>4 Phyto ( Big Box 3 + Box 8 @ 2 + Box 5 )</t>
  </si>
  <si>
    <t>2 Phyto ( Big Box 3 + Big Box 2 )</t>
  </si>
  <si>
    <t>4 Phyto ( Big Box 3 + Box 8 @ 2 + Box 6 )</t>
  </si>
  <si>
    <t>2 Phyto ( Big Box 3 @ 2 )</t>
  </si>
  <si>
    <t>EUROPE</t>
  </si>
  <si>
    <t>US / CA /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</si>
</sst>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1" xfId="0" applyNumberFormat="1" applyFont="1" applyBorder="1" applyAlignment="1">
      <alignment horizontal="right" shrinkToFit="1"/>
    </xf>
    <xf numFmtId="0" fontId="2" fillId="0" borderId="0" xfId="0" applyNumberFormat="1" applyFont="1" applyFill="1"/>
    <xf numFmtId="0" fontId="0" fillId="3" borderId="0" xfId="0" applyNumberFormat="1" applyFill="1"/>
    <xf numFmtId="0" fontId="1" fillId="3" borderId="1" xfId="0" applyNumberFormat="1" applyFont="1" applyFill="1" applyBorder="1" applyAlignment="1">
      <alignment horizontal="right" shrinkToFit="1"/>
    </xf>
    <xf numFmtId="168" fontId="1" fillId="0" borderId="1" xfId="0" applyNumberFormat="1" applyFont="1" applyBorder="1" applyAlignment="1">
      <alignment horizontal="left" shrinkToFit="1"/>
    </xf>
    <xf numFmtId="0" fontId="1" fillId="3" borderId="0" xfId="0" applyNumberFormat="1" applyFont="1" applyFill="1" applyBorder="1" applyAlignment="1">
      <alignment horizontal="right" shrinkToFit="1"/>
    </xf>
    <xf numFmtId="0" fontId="0" fillId="4" borderId="0" xfId="0" applyNumberFormat="1" applyFill="1"/>
    <xf numFmtId="0" fontId="1" fillId="4" borderId="1" xfId="0" applyNumberFormat="1" applyFont="1" applyFill="1" applyBorder="1" applyAlignment="1">
      <alignment horizontal="right" shrinkToFit="1"/>
    </xf>
    <xf numFmtId="0" fontId="1" fillId="4" borderId="0" xfId="0" applyNumberFormat="1" applyFont="1" applyFill="1" applyBorder="1" applyAlignment="1">
      <alignment horizontal="right" shrinkToFi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E4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3CD9-C91D-41B7-AB26-074ED5C3295B}">
  <sheetPr filterMode="1"/>
  <dimension ref="A2:B236"/>
  <sheetViews>
    <sheetView tabSelected="1" topLeftCell="A32" workbookViewId="0">
      <selection activeCell="A25" sqref="A25"/>
    </sheetView>
  </sheetViews>
  <sheetFormatPr defaultRowHeight="15" x14ac:dyDescent="0.25"/>
  <cols>
    <col min="1" max="1" width="46" bestFit="1" customWidth="1"/>
  </cols>
  <sheetData>
    <row r="2" spans="1:2" hidden="1" x14ac:dyDescent="0.25">
      <c r="A2" t="s">
        <v>0</v>
      </c>
      <c r="B2" t="s">
        <v>1</v>
      </c>
    </row>
    <row r="3" spans="1:2" x14ac:dyDescent="0.25">
      <c r="A3" t="s">
        <v>2</v>
      </c>
      <c r="B3" t="s">
        <v>3</v>
      </c>
    </row>
    <row r="4" spans="1:2" hidden="1" x14ac:dyDescent="0.25">
      <c r="A4" t="s">
        <v>4</v>
      </c>
      <c r="B4" t="s">
        <v>1</v>
      </c>
    </row>
    <row r="5" spans="1:2" hidden="1" x14ac:dyDescent="0.25">
      <c r="A5" t="s">
        <v>5</v>
      </c>
      <c r="B5" t="s">
        <v>1</v>
      </c>
    </row>
    <row r="6" spans="1:2" x14ac:dyDescent="0.25">
      <c r="A6" t="s">
        <v>6</v>
      </c>
      <c r="B6" t="s">
        <v>3</v>
      </c>
    </row>
    <row r="7" spans="1:2" hidden="1" x14ac:dyDescent="0.25">
      <c r="A7" t="s">
        <v>7</v>
      </c>
      <c r="B7" t="s">
        <v>1</v>
      </c>
    </row>
    <row r="8" spans="1:2" hidden="1" x14ac:dyDescent="0.25">
      <c r="A8" t="s">
        <v>8</v>
      </c>
      <c r="B8" t="s">
        <v>1</v>
      </c>
    </row>
    <row r="9" spans="1:2" hidden="1" x14ac:dyDescent="0.25">
      <c r="A9" t="s">
        <v>9</v>
      </c>
      <c r="B9" t="s">
        <v>1</v>
      </c>
    </row>
    <row r="10" spans="1:2" hidden="1" x14ac:dyDescent="0.25">
      <c r="A10" t="s">
        <v>10</v>
      </c>
      <c r="B10" t="s">
        <v>1</v>
      </c>
    </row>
    <row r="11" spans="1:2" x14ac:dyDescent="0.25">
      <c r="A11" t="s">
        <v>11</v>
      </c>
      <c r="B11" t="s">
        <v>3</v>
      </c>
    </row>
    <row r="12" spans="1:2" hidden="1" x14ac:dyDescent="0.25">
      <c r="A12" t="s">
        <v>12</v>
      </c>
      <c r="B12" t="s">
        <v>1</v>
      </c>
    </row>
    <row r="13" spans="1:2" hidden="1" x14ac:dyDescent="0.25">
      <c r="A13" t="s">
        <v>13</v>
      </c>
      <c r="B13" t="s">
        <v>14</v>
      </c>
    </row>
    <row r="14" spans="1:2" x14ac:dyDescent="0.25">
      <c r="A14" t="s">
        <v>15</v>
      </c>
      <c r="B14" t="s">
        <v>3</v>
      </c>
    </row>
    <row r="15" spans="1:2" x14ac:dyDescent="0.25">
      <c r="A15" t="s">
        <v>16</v>
      </c>
      <c r="B15" t="s">
        <v>3</v>
      </c>
    </row>
    <row r="16" spans="1:2" hidden="1" x14ac:dyDescent="0.25">
      <c r="A16" t="s">
        <v>17</v>
      </c>
      <c r="B16" t="s">
        <v>1</v>
      </c>
    </row>
    <row r="17" spans="1:2" hidden="1" x14ac:dyDescent="0.25">
      <c r="A17" t="s">
        <v>18</v>
      </c>
      <c r="B17" t="s">
        <v>1</v>
      </c>
    </row>
    <row r="18" spans="1:2" hidden="1" x14ac:dyDescent="0.25">
      <c r="A18" t="s">
        <v>19</v>
      </c>
      <c r="B18" t="s">
        <v>14</v>
      </c>
    </row>
    <row r="19" spans="1:2" hidden="1" x14ac:dyDescent="0.25">
      <c r="A19" t="s">
        <v>20</v>
      </c>
      <c r="B19" t="s">
        <v>1</v>
      </c>
    </row>
    <row r="20" spans="1:2" x14ac:dyDescent="0.25">
      <c r="A20" t="s">
        <v>21</v>
      </c>
      <c r="B20" t="s">
        <v>3</v>
      </c>
    </row>
    <row r="21" spans="1:2" x14ac:dyDescent="0.25">
      <c r="A21" t="s">
        <v>22</v>
      </c>
      <c r="B21" t="s">
        <v>3</v>
      </c>
    </row>
    <row r="22" spans="1:2" hidden="1" x14ac:dyDescent="0.25">
      <c r="A22" t="s">
        <v>23</v>
      </c>
      <c r="B22" t="s">
        <v>1</v>
      </c>
    </row>
    <row r="23" spans="1:2" hidden="1" x14ac:dyDescent="0.25">
      <c r="A23" t="s">
        <v>24</v>
      </c>
      <c r="B23" t="s">
        <v>1</v>
      </c>
    </row>
    <row r="24" spans="1:2" hidden="1" x14ac:dyDescent="0.25">
      <c r="A24" t="s">
        <v>25</v>
      </c>
      <c r="B24" t="s">
        <v>1</v>
      </c>
    </row>
    <row r="25" spans="1:2" hidden="1" x14ac:dyDescent="0.25">
      <c r="A25" t="s">
        <v>26</v>
      </c>
      <c r="B25" t="s">
        <v>14</v>
      </c>
    </row>
    <row r="26" spans="1:2" hidden="1" x14ac:dyDescent="0.25">
      <c r="A26" t="s">
        <v>27</v>
      </c>
      <c r="B26" t="s">
        <v>1</v>
      </c>
    </row>
    <row r="27" spans="1:2" hidden="1" x14ac:dyDescent="0.25">
      <c r="A27" t="s">
        <v>28</v>
      </c>
      <c r="B27" t="s">
        <v>1</v>
      </c>
    </row>
    <row r="28" spans="1:2" x14ac:dyDescent="0.25">
      <c r="A28" t="s">
        <v>29</v>
      </c>
      <c r="B28" t="s">
        <v>3</v>
      </c>
    </row>
    <row r="29" spans="1:2" hidden="1" x14ac:dyDescent="0.25">
      <c r="A29" t="s">
        <v>30</v>
      </c>
      <c r="B29" t="s">
        <v>1</v>
      </c>
    </row>
    <row r="30" spans="1:2" hidden="1" x14ac:dyDescent="0.25">
      <c r="A30" t="s">
        <v>31</v>
      </c>
      <c r="B30" t="s">
        <v>1</v>
      </c>
    </row>
    <row r="31" spans="1:2" hidden="1" x14ac:dyDescent="0.25">
      <c r="A31" t="s">
        <v>32</v>
      </c>
      <c r="B31" t="s">
        <v>33</v>
      </c>
    </row>
    <row r="32" spans="1:2" x14ac:dyDescent="0.25">
      <c r="A32" t="s">
        <v>34</v>
      </c>
      <c r="B32" t="s">
        <v>3</v>
      </c>
    </row>
    <row r="33" spans="1:2" hidden="1" x14ac:dyDescent="0.25">
      <c r="A33" t="s">
        <v>35</v>
      </c>
      <c r="B33" t="s">
        <v>1</v>
      </c>
    </row>
    <row r="34" spans="1:2" hidden="1" x14ac:dyDescent="0.25">
      <c r="A34" t="s">
        <v>36</v>
      </c>
      <c r="B34" t="s">
        <v>1</v>
      </c>
    </row>
    <row r="35" spans="1:2" hidden="1" x14ac:dyDescent="0.25">
      <c r="A35" t="s">
        <v>37</v>
      </c>
      <c r="B35" t="s">
        <v>33</v>
      </c>
    </row>
    <row r="36" spans="1:2" hidden="1" x14ac:dyDescent="0.25">
      <c r="A36" t="s">
        <v>38</v>
      </c>
      <c r="B36" t="s">
        <v>1</v>
      </c>
    </row>
    <row r="37" spans="1:2" hidden="1" x14ac:dyDescent="0.25">
      <c r="A37" t="s">
        <v>39</v>
      </c>
      <c r="B37" t="s">
        <v>40</v>
      </c>
    </row>
    <row r="38" spans="1:2" hidden="1" x14ac:dyDescent="0.25">
      <c r="A38" t="s">
        <v>41</v>
      </c>
      <c r="B38" t="s">
        <v>1</v>
      </c>
    </row>
    <row r="39" spans="1:2" hidden="1" x14ac:dyDescent="0.25">
      <c r="A39" t="s">
        <v>42</v>
      </c>
      <c r="B39" t="s">
        <v>1</v>
      </c>
    </row>
    <row r="40" spans="1:2" hidden="1" x14ac:dyDescent="0.25">
      <c r="A40" t="s">
        <v>43</v>
      </c>
      <c r="B40" t="s">
        <v>1</v>
      </c>
    </row>
    <row r="41" spans="1:2" hidden="1" x14ac:dyDescent="0.25">
      <c r="A41" t="s">
        <v>44</v>
      </c>
      <c r="B41" t="s">
        <v>1</v>
      </c>
    </row>
    <row r="42" spans="1:2" hidden="1" x14ac:dyDescent="0.25">
      <c r="A42" t="s">
        <v>45</v>
      </c>
      <c r="B42" t="s">
        <v>1</v>
      </c>
    </row>
    <row r="43" spans="1:2" hidden="1" x14ac:dyDescent="0.25">
      <c r="A43" t="s">
        <v>46</v>
      </c>
      <c r="B43" t="s">
        <v>1</v>
      </c>
    </row>
    <row r="44" spans="1:2" hidden="1" x14ac:dyDescent="0.25">
      <c r="A44" t="s">
        <v>47</v>
      </c>
      <c r="B44" t="s">
        <v>14</v>
      </c>
    </row>
    <row r="45" spans="1:2" hidden="1" x14ac:dyDescent="0.25">
      <c r="A45" t="s">
        <v>48</v>
      </c>
      <c r="B45" t="s">
        <v>14</v>
      </c>
    </row>
    <row r="46" spans="1:2" hidden="1" x14ac:dyDescent="0.25">
      <c r="A46" t="s">
        <v>49</v>
      </c>
      <c r="B46" t="s">
        <v>1</v>
      </c>
    </row>
    <row r="47" spans="1:2" hidden="1" x14ac:dyDescent="0.25">
      <c r="A47" t="s">
        <v>50</v>
      </c>
      <c r="B47" t="s">
        <v>1</v>
      </c>
    </row>
    <row r="48" spans="1:2" hidden="1" x14ac:dyDescent="0.25">
      <c r="A48" t="s">
        <v>51</v>
      </c>
      <c r="B48" t="s">
        <v>1</v>
      </c>
    </row>
    <row r="49" spans="1:2" hidden="1" x14ac:dyDescent="0.25">
      <c r="A49" t="s">
        <v>52</v>
      </c>
      <c r="B49" t="s">
        <v>1</v>
      </c>
    </row>
    <row r="50" spans="1:2" hidden="1" x14ac:dyDescent="0.25">
      <c r="A50" t="s">
        <v>53</v>
      </c>
      <c r="B50" t="s">
        <v>1</v>
      </c>
    </row>
    <row r="51" spans="1:2" hidden="1" x14ac:dyDescent="0.25">
      <c r="A51" t="s">
        <v>54</v>
      </c>
      <c r="B51" t="s">
        <v>14</v>
      </c>
    </row>
    <row r="52" spans="1:2" hidden="1" x14ac:dyDescent="0.25">
      <c r="A52" t="s">
        <v>55</v>
      </c>
      <c r="B52" t="s">
        <v>1</v>
      </c>
    </row>
    <row r="53" spans="1:2" hidden="1" x14ac:dyDescent="0.25">
      <c r="A53" t="s">
        <v>56</v>
      </c>
      <c r="B53" t="s">
        <v>1</v>
      </c>
    </row>
    <row r="54" spans="1:2" x14ac:dyDescent="0.25">
      <c r="A54" t="s">
        <v>57</v>
      </c>
      <c r="B54" t="s">
        <v>3</v>
      </c>
    </row>
    <row r="55" spans="1:2" hidden="1" x14ac:dyDescent="0.25">
      <c r="A55" t="s">
        <v>58</v>
      </c>
      <c r="B55" t="s">
        <v>1</v>
      </c>
    </row>
    <row r="56" spans="1:2" hidden="1" x14ac:dyDescent="0.25">
      <c r="A56" t="s">
        <v>59</v>
      </c>
      <c r="B56" t="s">
        <v>1</v>
      </c>
    </row>
    <row r="57" spans="1:2" x14ac:dyDescent="0.25">
      <c r="A57" t="s">
        <v>60</v>
      </c>
      <c r="B57" t="s">
        <v>3</v>
      </c>
    </row>
    <row r="58" spans="1:2" x14ac:dyDescent="0.25">
      <c r="A58" t="s">
        <v>61</v>
      </c>
      <c r="B58" t="s">
        <v>3</v>
      </c>
    </row>
    <row r="59" spans="1:2" x14ac:dyDescent="0.25">
      <c r="A59" t="s">
        <v>62</v>
      </c>
      <c r="B59" t="s">
        <v>3</v>
      </c>
    </row>
    <row r="60" spans="1:2" hidden="1" x14ac:dyDescent="0.25">
      <c r="A60" t="s">
        <v>63</v>
      </c>
      <c r="B60" t="s">
        <v>1</v>
      </c>
    </row>
    <row r="61" spans="1:2" hidden="1" x14ac:dyDescent="0.25">
      <c r="A61" t="s">
        <v>64</v>
      </c>
      <c r="B61" t="s">
        <v>1</v>
      </c>
    </row>
    <row r="62" spans="1:2" hidden="1" x14ac:dyDescent="0.25">
      <c r="A62" t="s">
        <v>65</v>
      </c>
      <c r="B62" t="s">
        <v>1</v>
      </c>
    </row>
    <row r="63" spans="1:2" hidden="1" x14ac:dyDescent="0.25">
      <c r="A63" t="s">
        <v>66</v>
      </c>
      <c r="B63" t="s">
        <v>33</v>
      </c>
    </row>
    <row r="64" spans="1:2" hidden="1" x14ac:dyDescent="0.25">
      <c r="A64" t="s">
        <v>67</v>
      </c>
      <c r="B64" t="s">
        <v>1</v>
      </c>
    </row>
    <row r="65" spans="1:2" hidden="1" x14ac:dyDescent="0.25">
      <c r="A65" t="s">
        <v>68</v>
      </c>
      <c r="B65" t="s">
        <v>1</v>
      </c>
    </row>
    <row r="66" spans="1:2" hidden="1" x14ac:dyDescent="0.25">
      <c r="A66" t="s">
        <v>69</v>
      </c>
      <c r="B66" t="s">
        <v>1</v>
      </c>
    </row>
    <row r="67" spans="1:2" hidden="1" x14ac:dyDescent="0.25">
      <c r="A67" t="s">
        <v>70</v>
      </c>
      <c r="B67" t="s">
        <v>1</v>
      </c>
    </row>
    <row r="68" spans="1:2" x14ac:dyDescent="0.25">
      <c r="A68" t="s">
        <v>71</v>
      </c>
      <c r="B68" t="s">
        <v>3</v>
      </c>
    </row>
    <row r="69" spans="1:2" hidden="1" x14ac:dyDescent="0.25">
      <c r="A69" t="s">
        <v>72</v>
      </c>
      <c r="B69" t="s">
        <v>1</v>
      </c>
    </row>
    <row r="70" spans="1:2" hidden="1" x14ac:dyDescent="0.25">
      <c r="A70" t="s">
        <v>73</v>
      </c>
      <c r="B70" t="s">
        <v>1</v>
      </c>
    </row>
    <row r="71" spans="1:2" x14ac:dyDescent="0.25">
      <c r="A71" t="s">
        <v>74</v>
      </c>
      <c r="B71" t="s">
        <v>3</v>
      </c>
    </row>
    <row r="72" spans="1:2" hidden="1" x14ac:dyDescent="0.25">
      <c r="A72" t="s">
        <v>75</v>
      </c>
      <c r="B72" t="s">
        <v>14</v>
      </c>
    </row>
    <row r="73" spans="1:2" x14ac:dyDescent="0.25">
      <c r="A73" t="s">
        <v>76</v>
      </c>
      <c r="B73" t="s">
        <v>3</v>
      </c>
    </row>
    <row r="74" spans="1:2" x14ac:dyDescent="0.25">
      <c r="A74" t="s">
        <v>77</v>
      </c>
      <c r="B74" t="s">
        <v>3</v>
      </c>
    </row>
    <row r="75" spans="1:2" hidden="1" x14ac:dyDescent="0.25">
      <c r="A75" t="s">
        <v>78</v>
      </c>
      <c r="B75" t="s">
        <v>1</v>
      </c>
    </row>
    <row r="76" spans="1:2" hidden="1" x14ac:dyDescent="0.25">
      <c r="A76" t="s">
        <v>79</v>
      </c>
      <c r="B76" t="s">
        <v>1</v>
      </c>
    </row>
    <row r="77" spans="1:2" hidden="1" x14ac:dyDescent="0.25">
      <c r="A77" t="s">
        <v>80</v>
      </c>
      <c r="B77" t="s">
        <v>1</v>
      </c>
    </row>
    <row r="78" spans="1:2" x14ac:dyDescent="0.25">
      <c r="A78" t="s">
        <v>81</v>
      </c>
      <c r="B78" t="s">
        <v>3</v>
      </c>
    </row>
    <row r="79" spans="1:2" x14ac:dyDescent="0.25">
      <c r="A79" t="s">
        <v>82</v>
      </c>
      <c r="B79" t="s">
        <v>3</v>
      </c>
    </row>
    <row r="80" spans="1:2" hidden="1" x14ac:dyDescent="0.25">
      <c r="A80" t="s">
        <v>83</v>
      </c>
      <c r="B80" t="s">
        <v>1</v>
      </c>
    </row>
    <row r="81" spans="1:2" x14ac:dyDescent="0.25">
      <c r="A81" t="s">
        <v>84</v>
      </c>
      <c r="B81" t="s">
        <v>3</v>
      </c>
    </row>
    <row r="82" spans="1:2" x14ac:dyDescent="0.25">
      <c r="A82" t="s">
        <v>85</v>
      </c>
      <c r="B82" t="s">
        <v>3</v>
      </c>
    </row>
    <row r="83" spans="1:2" x14ac:dyDescent="0.25">
      <c r="A83" t="s">
        <v>86</v>
      </c>
      <c r="B83" t="s">
        <v>3</v>
      </c>
    </row>
    <row r="84" spans="1:2" hidden="1" x14ac:dyDescent="0.25">
      <c r="A84" t="s">
        <v>87</v>
      </c>
      <c r="B84" t="s">
        <v>1</v>
      </c>
    </row>
    <row r="85" spans="1:2" hidden="1" x14ac:dyDescent="0.25">
      <c r="A85" t="s">
        <v>88</v>
      </c>
      <c r="B85" t="s">
        <v>1</v>
      </c>
    </row>
    <row r="86" spans="1:2" hidden="1" x14ac:dyDescent="0.25">
      <c r="A86" t="s">
        <v>89</v>
      </c>
      <c r="B86" t="s">
        <v>1</v>
      </c>
    </row>
    <row r="87" spans="1:2" hidden="1" x14ac:dyDescent="0.25">
      <c r="A87" t="s">
        <v>90</v>
      </c>
      <c r="B87" t="s">
        <v>1</v>
      </c>
    </row>
    <row r="88" spans="1:2" x14ac:dyDescent="0.25">
      <c r="A88" t="s">
        <v>91</v>
      </c>
      <c r="B88" t="s">
        <v>3</v>
      </c>
    </row>
    <row r="89" spans="1:2" hidden="1" x14ac:dyDescent="0.25">
      <c r="A89" t="s">
        <v>92</v>
      </c>
      <c r="B89" t="s">
        <v>1</v>
      </c>
    </row>
    <row r="90" spans="1:2" hidden="1" x14ac:dyDescent="0.25">
      <c r="A90" t="s">
        <v>93</v>
      </c>
      <c r="B90" t="s">
        <v>1</v>
      </c>
    </row>
    <row r="91" spans="1:2" hidden="1" x14ac:dyDescent="0.25">
      <c r="A91" t="s">
        <v>94</v>
      </c>
      <c r="B91" t="s">
        <v>1</v>
      </c>
    </row>
    <row r="92" spans="1:2" hidden="1" x14ac:dyDescent="0.25">
      <c r="A92" t="s">
        <v>95</v>
      </c>
      <c r="B92" t="s">
        <v>1</v>
      </c>
    </row>
    <row r="93" spans="1:2" hidden="1" x14ac:dyDescent="0.25">
      <c r="A93" t="s">
        <v>96</v>
      </c>
      <c r="B93" t="s">
        <v>1</v>
      </c>
    </row>
    <row r="94" spans="1:2" hidden="1" x14ac:dyDescent="0.25">
      <c r="A94" t="s">
        <v>97</v>
      </c>
      <c r="B94" t="s">
        <v>1</v>
      </c>
    </row>
    <row r="95" spans="1:2" hidden="1" x14ac:dyDescent="0.25">
      <c r="A95" t="s">
        <v>98</v>
      </c>
      <c r="B95" t="s">
        <v>14</v>
      </c>
    </row>
    <row r="96" spans="1:2" x14ac:dyDescent="0.25">
      <c r="A96" t="s">
        <v>99</v>
      </c>
      <c r="B96" t="s">
        <v>3</v>
      </c>
    </row>
    <row r="97" spans="1:2" x14ac:dyDescent="0.25">
      <c r="A97" t="s">
        <v>100</v>
      </c>
      <c r="B97" t="s">
        <v>3</v>
      </c>
    </row>
    <row r="98" spans="1:2" hidden="1" x14ac:dyDescent="0.25">
      <c r="A98" t="s">
        <v>101</v>
      </c>
      <c r="B98" t="s">
        <v>14</v>
      </c>
    </row>
    <row r="99" spans="1:2" hidden="1" x14ac:dyDescent="0.25">
      <c r="A99" t="s">
        <v>102</v>
      </c>
      <c r="B99" t="s">
        <v>103</v>
      </c>
    </row>
    <row r="100" spans="1:2" hidden="1" x14ac:dyDescent="0.25">
      <c r="A100" t="s">
        <v>104</v>
      </c>
      <c r="B100" t="s">
        <v>1</v>
      </c>
    </row>
    <row r="101" spans="1:2" hidden="1" x14ac:dyDescent="0.25">
      <c r="A101" t="s">
        <v>105</v>
      </c>
      <c r="B101" t="s">
        <v>1</v>
      </c>
    </row>
    <row r="102" spans="1:2" x14ac:dyDescent="0.25">
      <c r="A102" t="s">
        <v>106</v>
      </c>
      <c r="B102" t="s">
        <v>3</v>
      </c>
    </row>
    <row r="103" spans="1:2" x14ac:dyDescent="0.25">
      <c r="A103" t="s">
        <v>107</v>
      </c>
      <c r="B103" t="s">
        <v>3</v>
      </c>
    </row>
    <row r="104" spans="1:2" x14ac:dyDescent="0.25">
      <c r="A104" t="s">
        <v>108</v>
      </c>
      <c r="B104" t="s">
        <v>3</v>
      </c>
    </row>
    <row r="105" spans="1:2" hidden="1" x14ac:dyDescent="0.25">
      <c r="A105" t="s">
        <v>109</v>
      </c>
      <c r="B105" t="s">
        <v>1</v>
      </c>
    </row>
    <row r="106" spans="1:2" hidden="1" x14ac:dyDescent="0.25">
      <c r="A106" t="s">
        <v>110</v>
      </c>
      <c r="B106" t="s">
        <v>14</v>
      </c>
    </row>
    <row r="107" spans="1:2" x14ac:dyDescent="0.25">
      <c r="A107" t="s">
        <v>111</v>
      </c>
      <c r="B107" t="s">
        <v>3</v>
      </c>
    </row>
    <row r="108" spans="1:2" hidden="1" x14ac:dyDescent="0.25">
      <c r="A108" t="s">
        <v>112</v>
      </c>
      <c r="B108" t="s">
        <v>1</v>
      </c>
    </row>
    <row r="109" spans="1:2" hidden="1" x14ac:dyDescent="0.25">
      <c r="A109" t="s">
        <v>113</v>
      </c>
      <c r="B109" t="s">
        <v>1</v>
      </c>
    </row>
    <row r="110" spans="1:2" hidden="1" x14ac:dyDescent="0.25">
      <c r="A110" t="s">
        <v>114</v>
      </c>
      <c r="B110" t="s">
        <v>1</v>
      </c>
    </row>
    <row r="111" spans="1:2" hidden="1" x14ac:dyDescent="0.25">
      <c r="A111" t="s">
        <v>115</v>
      </c>
      <c r="B111" t="s">
        <v>14</v>
      </c>
    </row>
    <row r="112" spans="1:2" hidden="1" x14ac:dyDescent="0.25">
      <c r="A112" t="s">
        <v>116</v>
      </c>
      <c r="B112" t="s">
        <v>14</v>
      </c>
    </row>
    <row r="113" spans="1:2" hidden="1" x14ac:dyDescent="0.25">
      <c r="A113" t="s">
        <v>117</v>
      </c>
      <c r="B113" t="s">
        <v>14</v>
      </c>
    </row>
    <row r="114" spans="1:2" x14ac:dyDescent="0.25">
      <c r="A114" t="s">
        <v>118</v>
      </c>
      <c r="B114" t="s">
        <v>3</v>
      </c>
    </row>
    <row r="115" spans="1:2" hidden="1" x14ac:dyDescent="0.25">
      <c r="A115" t="s">
        <v>119</v>
      </c>
      <c r="B115" t="s">
        <v>1</v>
      </c>
    </row>
    <row r="116" spans="1:2" hidden="1" x14ac:dyDescent="0.25">
      <c r="A116" t="s">
        <v>120</v>
      </c>
      <c r="B116" t="s">
        <v>1</v>
      </c>
    </row>
    <row r="117" spans="1:2" hidden="1" x14ac:dyDescent="0.25">
      <c r="A117" t="s">
        <v>121</v>
      </c>
      <c r="B117" t="s">
        <v>33</v>
      </c>
    </row>
    <row r="118" spans="1:2" x14ac:dyDescent="0.25">
      <c r="A118" t="s">
        <v>122</v>
      </c>
      <c r="B118" t="s">
        <v>3</v>
      </c>
    </row>
    <row r="119" spans="1:2" x14ac:dyDescent="0.25">
      <c r="A119" t="s">
        <v>123</v>
      </c>
      <c r="B119" t="s">
        <v>3</v>
      </c>
    </row>
    <row r="120" spans="1:2" hidden="1" x14ac:dyDescent="0.25">
      <c r="A120" t="s">
        <v>124</v>
      </c>
      <c r="B120" t="s">
        <v>1</v>
      </c>
    </row>
    <row r="121" spans="1:2" hidden="1" x14ac:dyDescent="0.25">
      <c r="A121" t="s">
        <v>125</v>
      </c>
      <c r="B121" t="s">
        <v>1</v>
      </c>
    </row>
    <row r="122" spans="1:2" hidden="1" x14ac:dyDescent="0.25">
      <c r="A122" t="s">
        <v>126</v>
      </c>
      <c r="B122" t="s">
        <v>1</v>
      </c>
    </row>
    <row r="123" spans="1:2" x14ac:dyDescent="0.25">
      <c r="A123" t="s">
        <v>127</v>
      </c>
      <c r="B123" t="s">
        <v>3</v>
      </c>
    </row>
    <row r="124" spans="1:2" x14ac:dyDescent="0.25">
      <c r="A124" t="s">
        <v>128</v>
      </c>
      <c r="B124" t="s">
        <v>3</v>
      </c>
    </row>
    <row r="125" spans="1:2" x14ac:dyDescent="0.25">
      <c r="A125" t="s">
        <v>129</v>
      </c>
      <c r="B125" t="s">
        <v>3</v>
      </c>
    </row>
    <row r="126" spans="1:2" hidden="1" x14ac:dyDescent="0.25">
      <c r="A126" t="s">
        <v>130</v>
      </c>
      <c r="B126" t="s">
        <v>14</v>
      </c>
    </row>
    <row r="127" spans="1:2" x14ac:dyDescent="0.25">
      <c r="A127" t="s">
        <v>131</v>
      </c>
      <c r="B127" t="s">
        <v>3</v>
      </c>
    </row>
    <row r="128" spans="1:2" hidden="1" x14ac:dyDescent="0.25">
      <c r="A128" t="s">
        <v>132</v>
      </c>
      <c r="B128" t="s">
        <v>1</v>
      </c>
    </row>
    <row r="129" spans="1:2" hidden="1" x14ac:dyDescent="0.25">
      <c r="A129" t="s">
        <v>133</v>
      </c>
      <c r="B129" t="s">
        <v>1</v>
      </c>
    </row>
    <row r="130" spans="1:2" hidden="1" x14ac:dyDescent="0.25">
      <c r="A130" t="s">
        <v>134</v>
      </c>
      <c r="B130" t="s">
        <v>33</v>
      </c>
    </row>
    <row r="131" spans="1:2" hidden="1" x14ac:dyDescent="0.25">
      <c r="A131" t="s">
        <v>135</v>
      </c>
      <c r="B131" t="s">
        <v>14</v>
      </c>
    </row>
    <row r="132" spans="1:2" hidden="1" x14ac:dyDescent="0.25">
      <c r="A132" t="s">
        <v>136</v>
      </c>
      <c r="B132" t="s">
        <v>1</v>
      </c>
    </row>
    <row r="133" spans="1:2" x14ac:dyDescent="0.25">
      <c r="A133" t="s">
        <v>137</v>
      </c>
      <c r="B133" t="s">
        <v>3</v>
      </c>
    </row>
    <row r="134" spans="1:2" hidden="1" x14ac:dyDescent="0.25">
      <c r="A134" t="s">
        <v>138</v>
      </c>
      <c r="B134" t="s">
        <v>1</v>
      </c>
    </row>
    <row r="135" spans="1:2" hidden="1" x14ac:dyDescent="0.25">
      <c r="A135" t="s">
        <v>139</v>
      </c>
      <c r="B135" t="s">
        <v>1</v>
      </c>
    </row>
    <row r="136" spans="1:2" hidden="1" x14ac:dyDescent="0.25">
      <c r="A136" t="s">
        <v>140</v>
      </c>
      <c r="B136" t="s">
        <v>1</v>
      </c>
    </row>
    <row r="137" spans="1:2" hidden="1" x14ac:dyDescent="0.25">
      <c r="A137" t="s">
        <v>141</v>
      </c>
      <c r="B137" t="s">
        <v>1</v>
      </c>
    </row>
    <row r="138" spans="1:2" hidden="1" x14ac:dyDescent="0.25">
      <c r="A138" t="s">
        <v>142</v>
      </c>
      <c r="B138" t="s">
        <v>1</v>
      </c>
    </row>
    <row r="139" spans="1:2" hidden="1" x14ac:dyDescent="0.25">
      <c r="A139" t="s">
        <v>143</v>
      </c>
      <c r="B139" t="s">
        <v>40</v>
      </c>
    </row>
    <row r="140" spans="1:2" x14ac:dyDescent="0.25">
      <c r="A140" t="s">
        <v>144</v>
      </c>
      <c r="B140" t="s">
        <v>3</v>
      </c>
    </row>
    <row r="141" spans="1:2" hidden="1" x14ac:dyDescent="0.25">
      <c r="A141" t="s">
        <v>145</v>
      </c>
      <c r="B141" t="s">
        <v>14</v>
      </c>
    </row>
    <row r="142" spans="1:2" x14ac:dyDescent="0.25">
      <c r="A142" t="s">
        <v>146</v>
      </c>
      <c r="B142" t="s">
        <v>3</v>
      </c>
    </row>
    <row r="143" spans="1:2" hidden="1" x14ac:dyDescent="0.25">
      <c r="A143" t="s">
        <v>147</v>
      </c>
      <c r="B143" t="s">
        <v>14</v>
      </c>
    </row>
    <row r="144" spans="1:2" x14ac:dyDescent="0.25">
      <c r="A144" t="s">
        <v>148</v>
      </c>
      <c r="B144" t="s">
        <v>3</v>
      </c>
    </row>
    <row r="145" spans="1:2" hidden="1" x14ac:dyDescent="0.25">
      <c r="A145" t="s">
        <v>149</v>
      </c>
      <c r="B145" t="s">
        <v>1</v>
      </c>
    </row>
    <row r="146" spans="1:2" hidden="1" x14ac:dyDescent="0.25">
      <c r="A146" t="s">
        <v>150</v>
      </c>
      <c r="B146" t="s">
        <v>1</v>
      </c>
    </row>
    <row r="147" spans="1:2" hidden="1" x14ac:dyDescent="0.25">
      <c r="A147" t="s">
        <v>151</v>
      </c>
      <c r="B147" t="s">
        <v>1</v>
      </c>
    </row>
    <row r="148" spans="1:2" hidden="1" x14ac:dyDescent="0.25">
      <c r="A148" t="s">
        <v>152</v>
      </c>
      <c r="B148" t="s">
        <v>14</v>
      </c>
    </row>
    <row r="149" spans="1:2" hidden="1" x14ac:dyDescent="0.25">
      <c r="A149" t="s">
        <v>153</v>
      </c>
      <c r="B149" t="s">
        <v>1</v>
      </c>
    </row>
    <row r="150" spans="1:2" hidden="1" x14ac:dyDescent="0.25">
      <c r="A150" t="s">
        <v>154</v>
      </c>
      <c r="B150" t="s">
        <v>14</v>
      </c>
    </row>
    <row r="151" spans="1:2" hidden="1" x14ac:dyDescent="0.25">
      <c r="A151" t="s">
        <v>155</v>
      </c>
      <c r="B151" t="s">
        <v>14</v>
      </c>
    </row>
    <row r="152" spans="1:2" x14ac:dyDescent="0.25">
      <c r="A152" t="s">
        <v>156</v>
      </c>
      <c r="B152" t="s">
        <v>3</v>
      </c>
    </row>
    <row r="153" spans="1:2" hidden="1" x14ac:dyDescent="0.25">
      <c r="A153" t="s">
        <v>157</v>
      </c>
      <c r="B153" t="s">
        <v>1</v>
      </c>
    </row>
    <row r="154" spans="1:2" hidden="1" x14ac:dyDescent="0.25">
      <c r="A154" t="s">
        <v>158</v>
      </c>
      <c r="B154" t="s">
        <v>14</v>
      </c>
    </row>
    <row r="155" spans="1:2" hidden="1" x14ac:dyDescent="0.25">
      <c r="A155" t="s">
        <v>159</v>
      </c>
      <c r="B155" t="s">
        <v>14</v>
      </c>
    </row>
    <row r="156" spans="1:2" hidden="1" x14ac:dyDescent="0.25">
      <c r="A156" t="s">
        <v>160</v>
      </c>
      <c r="B156" t="s">
        <v>1</v>
      </c>
    </row>
    <row r="157" spans="1:2" hidden="1" x14ac:dyDescent="0.25">
      <c r="A157" t="s">
        <v>161</v>
      </c>
      <c r="B157" t="s">
        <v>1</v>
      </c>
    </row>
    <row r="158" spans="1:2" hidden="1" x14ac:dyDescent="0.25">
      <c r="A158" t="s">
        <v>162</v>
      </c>
      <c r="B158" t="s">
        <v>1</v>
      </c>
    </row>
    <row r="159" spans="1:2" hidden="1" x14ac:dyDescent="0.25">
      <c r="A159" t="s">
        <v>163</v>
      </c>
      <c r="B159" t="s">
        <v>14</v>
      </c>
    </row>
    <row r="160" spans="1:2" x14ac:dyDescent="0.25">
      <c r="A160" t="s">
        <v>164</v>
      </c>
      <c r="B160" t="s">
        <v>3</v>
      </c>
    </row>
    <row r="161" spans="1:2" hidden="1" x14ac:dyDescent="0.25">
      <c r="A161" t="s">
        <v>165</v>
      </c>
      <c r="B161" t="s">
        <v>1</v>
      </c>
    </row>
    <row r="162" spans="1:2" hidden="1" x14ac:dyDescent="0.25">
      <c r="A162" t="s">
        <v>166</v>
      </c>
      <c r="B162" t="s">
        <v>14</v>
      </c>
    </row>
    <row r="163" spans="1:2" hidden="1" x14ac:dyDescent="0.25">
      <c r="A163" t="s">
        <v>167</v>
      </c>
      <c r="B163" t="s">
        <v>1</v>
      </c>
    </row>
    <row r="164" spans="1:2" hidden="1" x14ac:dyDescent="0.25">
      <c r="A164" t="s">
        <v>168</v>
      </c>
      <c r="B164" t="s">
        <v>1</v>
      </c>
    </row>
    <row r="165" spans="1:2" hidden="1" x14ac:dyDescent="0.25">
      <c r="A165" t="s">
        <v>169</v>
      </c>
      <c r="B165" t="s">
        <v>14</v>
      </c>
    </row>
    <row r="166" spans="1:2" hidden="1" x14ac:dyDescent="0.25">
      <c r="A166" t="s">
        <v>170</v>
      </c>
      <c r="B166" t="s">
        <v>1</v>
      </c>
    </row>
    <row r="167" spans="1:2" hidden="1" x14ac:dyDescent="0.25">
      <c r="A167" t="s">
        <v>171</v>
      </c>
      <c r="B167" t="s">
        <v>1</v>
      </c>
    </row>
    <row r="168" spans="1:2" hidden="1" x14ac:dyDescent="0.25">
      <c r="A168" t="s">
        <v>172</v>
      </c>
      <c r="B168" t="s">
        <v>33</v>
      </c>
    </row>
    <row r="169" spans="1:2" x14ac:dyDescent="0.25">
      <c r="A169" t="s">
        <v>173</v>
      </c>
      <c r="B169" t="s">
        <v>3</v>
      </c>
    </row>
    <row r="170" spans="1:2" x14ac:dyDescent="0.25">
      <c r="A170" t="s">
        <v>174</v>
      </c>
      <c r="B170" t="s">
        <v>3</v>
      </c>
    </row>
    <row r="171" spans="1:2" hidden="1" x14ac:dyDescent="0.25">
      <c r="A171" t="s">
        <v>175</v>
      </c>
      <c r="B171" t="s">
        <v>1</v>
      </c>
    </row>
    <row r="172" spans="1:2" hidden="1" x14ac:dyDescent="0.25">
      <c r="A172" t="s">
        <v>176</v>
      </c>
      <c r="B172" t="s">
        <v>1</v>
      </c>
    </row>
    <row r="173" spans="1:2" hidden="1" x14ac:dyDescent="0.25">
      <c r="A173" t="s">
        <v>177</v>
      </c>
      <c r="B173" t="s">
        <v>1</v>
      </c>
    </row>
    <row r="174" spans="1:2" x14ac:dyDescent="0.25">
      <c r="A174" t="s">
        <v>178</v>
      </c>
      <c r="B174" t="s">
        <v>3</v>
      </c>
    </row>
    <row r="175" spans="1:2" x14ac:dyDescent="0.25">
      <c r="A175" t="s">
        <v>179</v>
      </c>
      <c r="B175" t="s">
        <v>3</v>
      </c>
    </row>
    <row r="176" spans="1:2" hidden="1" x14ac:dyDescent="0.25">
      <c r="A176" t="s">
        <v>180</v>
      </c>
      <c r="B176" t="s">
        <v>1</v>
      </c>
    </row>
    <row r="177" spans="1:2" hidden="1" x14ac:dyDescent="0.25">
      <c r="A177" t="s">
        <v>181</v>
      </c>
      <c r="B177" t="s">
        <v>14</v>
      </c>
    </row>
    <row r="178" spans="1:2" x14ac:dyDescent="0.25">
      <c r="A178" t="s">
        <v>182</v>
      </c>
      <c r="B178" t="s">
        <v>3</v>
      </c>
    </row>
    <row r="179" spans="1:2" hidden="1" x14ac:dyDescent="0.25">
      <c r="A179" t="s">
        <v>183</v>
      </c>
      <c r="B179" t="s">
        <v>1</v>
      </c>
    </row>
    <row r="180" spans="1:2" hidden="1" x14ac:dyDescent="0.25">
      <c r="A180" t="s">
        <v>184</v>
      </c>
      <c r="B180" t="s">
        <v>1</v>
      </c>
    </row>
    <row r="181" spans="1:2" hidden="1" x14ac:dyDescent="0.25">
      <c r="A181" t="s">
        <v>185</v>
      </c>
      <c r="B181" t="s">
        <v>1</v>
      </c>
    </row>
    <row r="182" spans="1:2" x14ac:dyDescent="0.25">
      <c r="A182" t="s">
        <v>186</v>
      </c>
      <c r="B182" t="s">
        <v>3</v>
      </c>
    </row>
    <row r="183" spans="1:2" x14ac:dyDescent="0.25">
      <c r="A183" t="s">
        <v>187</v>
      </c>
      <c r="B183" t="s">
        <v>3</v>
      </c>
    </row>
    <row r="184" spans="1:2" hidden="1" x14ac:dyDescent="0.25">
      <c r="A184" t="s">
        <v>188</v>
      </c>
      <c r="B184" t="s">
        <v>1</v>
      </c>
    </row>
    <row r="185" spans="1:2" hidden="1" x14ac:dyDescent="0.25">
      <c r="A185" t="s">
        <v>189</v>
      </c>
      <c r="B185" t="s">
        <v>33</v>
      </c>
    </row>
    <row r="186" spans="1:2" x14ac:dyDescent="0.25">
      <c r="A186" t="s">
        <v>190</v>
      </c>
      <c r="B186" t="s">
        <v>3</v>
      </c>
    </row>
    <row r="187" spans="1:2" x14ac:dyDescent="0.25">
      <c r="A187" t="s">
        <v>191</v>
      </c>
      <c r="B187" t="s">
        <v>3</v>
      </c>
    </row>
    <row r="188" spans="1:2" hidden="1" x14ac:dyDescent="0.25">
      <c r="A188" t="s">
        <v>192</v>
      </c>
      <c r="B188" t="s">
        <v>14</v>
      </c>
    </row>
    <row r="189" spans="1:2" hidden="1" x14ac:dyDescent="0.25">
      <c r="A189" t="s">
        <v>193</v>
      </c>
      <c r="B189" t="s">
        <v>1</v>
      </c>
    </row>
    <row r="190" spans="1:2" hidden="1" x14ac:dyDescent="0.25">
      <c r="A190" t="s">
        <v>194</v>
      </c>
      <c r="B190" t="s">
        <v>1</v>
      </c>
    </row>
    <row r="191" spans="1:2" hidden="1" x14ac:dyDescent="0.25">
      <c r="A191" t="s">
        <v>195</v>
      </c>
      <c r="B191" t="s">
        <v>1</v>
      </c>
    </row>
    <row r="192" spans="1:2" hidden="1" x14ac:dyDescent="0.25">
      <c r="A192" t="s">
        <v>196</v>
      </c>
      <c r="B192" t="s">
        <v>1</v>
      </c>
    </row>
    <row r="193" spans="1:2" x14ac:dyDescent="0.25">
      <c r="A193" t="s">
        <v>197</v>
      </c>
      <c r="B193" t="s">
        <v>3</v>
      </c>
    </row>
    <row r="194" spans="1:2" hidden="1" x14ac:dyDescent="0.25">
      <c r="A194" t="s">
        <v>198</v>
      </c>
      <c r="B194" t="s">
        <v>14</v>
      </c>
    </row>
    <row r="195" spans="1:2" hidden="1" x14ac:dyDescent="0.25">
      <c r="A195" t="s">
        <v>199</v>
      </c>
      <c r="B195" t="s">
        <v>1</v>
      </c>
    </row>
    <row r="196" spans="1:2" hidden="1" x14ac:dyDescent="0.25">
      <c r="A196" t="s">
        <v>200</v>
      </c>
      <c r="B196" t="s">
        <v>1</v>
      </c>
    </row>
    <row r="197" spans="1:2" hidden="1" x14ac:dyDescent="0.25">
      <c r="A197" t="s">
        <v>201</v>
      </c>
      <c r="B197" t="s">
        <v>1</v>
      </c>
    </row>
    <row r="198" spans="1:2" hidden="1" x14ac:dyDescent="0.25">
      <c r="A198" t="s">
        <v>202</v>
      </c>
      <c r="B198" t="s">
        <v>1</v>
      </c>
    </row>
    <row r="199" spans="1:2" hidden="1" x14ac:dyDescent="0.25">
      <c r="A199" t="s">
        <v>203</v>
      </c>
      <c r="B199" t="s">
        <v>1</v>
      </c>
    </row>
    <row r="200" spans="1:2" hidden="1" x14ac:dyDescent="0.25">
      <c r="A200" t="s">
        <v>204</v>
      </c>
      <c r="B200" t="s">
        <v>1</v>
      </c>
    </row>
    <row r="201" spans="1:2" hidden="1" x14ac:dyDescent="0.25">
      <c r="A201" t="s">
        <v>205</v>
      </c>
      <c r="B201" t="s">
        <v>1</v>
      </c>
    </row>
    <row r="202" spans="1:2" hidden="1" x14ac:dyDescent="0.25">
      <c r="A202" t="s">
        <v>206</v>
      </c>
      <c r="B202" t="s">
        <v>1</v>
      </c>
    </row>
    <row r="203" spans="1:2" hidden="1" x14ac:dyDescent="0.25">
      <c r="A203" t="s">
        <v>207</v>
      </c>
      <c r="B203" t="s">
        <v>1</v>
      </c>
    </row>
    <row r="204" spans="1:2" hidden="1" x14ac:dyDescent="0.25">
      <c r="A204" t="s">
        <v>208</v>
      </c>
      <c r="B204" t="s">
        <v>1</v>
      </c>
    </row>
    <row r="205" spans="1:2" x14ac:dyDescent="0.25">
      <c r="A205" t="s">
        <v>209</v>
      </c>
      <c r="B205" t="s">
        <v>3</v>
      </c>
    </row>
    <row r="206" spans="1:2" x14ac:dyDescent="0.25">
      <c r="A206" t="s">
        <v>210</v>
      </c>
      <c r="B206" t="s">
        <v>3</v>
      </c>
    </row>
    <row r="207" spans="1:2" hidden="1" x14ac:dyDescent="0.25">
      <c r="A207" t="s">
        <v>211</v>
      </c>
      <c r="B207" t="s">
        <v>1</v>
      </c>
    </row>
    <row r="208" spans="1:2" hidden="1" x14ac:dyDescent="0.25">
      <c r="A208" t="s">
        <v>212</v>
      </c>
      <c r="B208" t="s">
        <v>14</v>
      </c>
    </row>
    <row r="209" spans="1:2" hidden="1" x14ac:dyDescent="0.25">
      <c r="A209" t="s">
        <v>213</v>
      </c>
      <c r="B209" t="s">
        <v>14</v>
      </c>
    </row>
    <row r="210" spans="1:2" hidden="1" x14ac:dyDescent="0.25">
      <c r="A210" t="s">
        <v>214</v>
      </c>
      <c r="B210" t="s">
        <v>1</v>
      </c>
    </row>
    <row r="211" spans="1:2" hidden="1" x14ac:dyDescent="0.25">
      <c r="A211" t="s">
        <v>215</v>
      </c>
      <c r="B211" t="s">
        <v>1</v>
      </c>
    </row>
    <row r="212" spans="1:2" hidden="1" x14ac:dyDescent="0.25">
      <c r="A212" t="s">
        <v>216</v>
      </c>
      <c r="B212" t="s">
        <v>33</v>
      </c>
    </row>
    <row r="213" spans="1:2" hidden="1" x14ac:dyDescent="0.25">
      <c r="A213" t="s">
        <v>217</v>
      </c>
      <c r="B213" t="s">
        <v>1</v>
      </c>
    </row>
    <row r="214" spans="1:2" hidden="1" x14ac:dyDescent="0.25">
      <c r="A214" t="s">
        <v>218</v>
      </c>
      <c r="B214" t="s">
        <v>14</v>
      </c>
    </row>
    <row r="215" spans="1:2" hidden="1" x14ac:dyDescent="0.25">
      <c r="A215" t="s">
        <v>219</v>
      </c>
      <c r="B215" t="s">
        <v>1</v>
      </c>
    </row>
    <row r="216" spans="1:2" hidden="1" x14ac:dyDescent="0.25">
      <c r="A216" t="s">
        <v>220</v>
      </c>
      <c r="B216" t="s">
        <v>1</v>
      </c>
    </row>
    <row r="217" spans="1:2" x14ac:dyDescent="0.25">
      <c r="A217" t="s">
        <v>221</v>
      </c>
      <c r="B217" t="s">
        <v>3</v>
      </c>
    </row>
    <row r="218" spans="1:2" x14ac:dyDescent="0.25">
      <c r="A218" t="s">
        <v>222</v>
      </c>
      <c r="B218" t="s">
        <v>3</v>
      </c>
    </row>
    <row r="219" spans="1:2" hidden="1" x14ac:dyDescent="0.25">
      <c r="A219" t="s">
        <v>223</v>
      </c>
      <c r="B219" t="s">
        <v>1</v>
      </c>
    </row>
    <row r="220" spans="1:2" hidden="1" x14ac:dyDescent="0.25">
      <c r="A220" t="s">
        <v>224</v>
      </c>
      <c r="B220" t="s">
        <v>14</v>
      </c>
    </row>
    <row r="221" spans="1:2" hidden="1" x14ac:dyDescent="0.25">
      <c r="A221" t="s">
        <v>225</v>
      </c>
      <c r="B221" t="s">
        <v>1</v>
      </c>
    </row>
    <row r="222" spans="1:2" x14ac:dyDescent="0.25">
      <c r="A222" t="s">
        <v>226</v>
      </c>
      <c r="B222" t="s">
        <v>3</v>
      </c>
    </row>
    <row r="223" spans="1:2" hidden="1" x14ac:dyDescent="0.25">
      <c r="A223" t="s">
        <v>227</v>
      </c>
      <c r="B223" t="s">
        <v>1</v>
      </c>
    </row>
    <row r="224" spans="1:2" x14ac:dyDescent="0.25">
      <c r="A224" t="s">
        <v>228</v>
      </c>
      <c r="B224" t="s">
        <v>3</v>
      </c>
    </row>
    <row r="225" spans="1:2" hidden="1" x14ac:dyDescent="0.25">
      <c r="A225" t="s">
        <v>229</v>
      </c>
      <c r="B225" t="s">
        <v>40</v>
      </c>
    </row>
    <row r="226" spans="1:2" hidden="1" x14ac:dyDescent="0.25">
      <c r="A226" t="s">
        <v>230</v>
      </c>
      <c r="B226" t="s">
        <v>1</v>
      </c>
    </row>
    <row r="227" spans="1:2" hidden="1" x14ac:dyDescent="0.25">
      <c r="A227" t="s">
        <v>231</v>
      </c>
      <c r="B227" t="s">
        <v>1</v>
      </c>
    </row>
    <row r="228" spans="1:2" hidden="1" x14ac:dyDescent="0.25">
      <c r="A228" t="s">
        <v>232</v>
      </c>
      <c r="B228" t="s">
        <v>14</v>
      </c>
    </row>
    <row r="229" spans="1:2" hidden="1" x14ac:dyDescent="0.25">
      <c r="A229" t="s">
        <v>233</v>
      </c>
      <c r="B229" t="s">
        <v>1</v>
      </c>
    </row>
    <row r="230" spans="1:2" hidden="1" x14ac:dyDescent="0.25">
      <c r="A230" t="s">
        <v>234</v>
      </c>
      <c r="B230" t="s">
        <v>33</v>
      </c>
    </row>
    <row r="231" spans="1:2" hidden="1" x14ac:dyDescent="0.25">
      <c r="A231" t="s">
        <v>235</v>
      </c>
      <c r="B231" t="s">
        <v>1</v>
      </c>
    </row>
    <row r="232" spans="1:2" hidden="1" x14ac:dyDescent="0.25">
      <c r="A232" t="s">
        <v>236</v>
      </c>
      <c r="B232" t="s">
        <v>1</v>
      </c>
    </row>
    <row r="233" spans="1:2" hidden="1" x14ac:dyDescent="0.25">
      <c r="A233" t="s">
        <v>237</v>
      </c>
      <c r="B233" t="s">
        <v>1</v>
      </c>
    </row>
    <row r="234" spans="1:2" hidden="1" x14ac:dyDescent="0.25">
      <c r="A234" t="s">
        <v>238</v>
      </c>
      <c r="B234" t="s">
        <v>1</v>
      </c>
    </row>
    <row r="235" spans="1:2" hidden="1" x14ac:dyDescent="0.25">
      <c r="A235" t="s">
        <v>239</v>
      </c>
      <c r="B235" t="s">
        <v>1</v>
      </c>
    </row>
    <row r="236" spans="1:2" hidden="1" x14ac:dyDescent="0.25"/>
  </sheetData>
  <autoFilter ref="B1:B236" xr:uid="{60E3E641-2883-4597-B29D-DB544E8A841A}">
    <filterColumn colId="0">
      <filters>
        <filter val="Europ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A471-6703-4CD6-BA56-1385391F9460}">
  <dimension ref="A1:K37"/>
  <sheetViews>
    <sheetView topLeftCell="A13" workbookViewId="0">
      <selection activeCell="J37" sqref="J37"/>
    </sheetView>
  </sheetViews>
  <sheetFormatPr defaultRowHeight="15" x14ac:dyDescent="0.25"/>
  <cols>
    <col min="1" max="1" width="22.5703125" bestFit="1" customWidth="1"/>
    <col min="9" max="9" width="22.42578125" bestFit="1" customWidth="1"/>
    <col min="10" max="10" width="9" bestFit="1" customWidth="1"/>
    <col min="11" max="11" width="35.85546875" bestFit="1" customWidth="1"/>
    <col min="17" max="17" width="9.140625" customWidth="1"/>
  </cols>
  <sheetData>
    <row r="1" spans="1:11" s="2" customFormat="1" ht="46.5" x14ac:dyDescent="0.7">
      <c r="D1" s="4" t="s">
        <v>33</v>
      </c>
      <c r="E1" s="4"/>
    </row>
    <row r="2" spans="1:11" x14ac:dyDescent="0.25">
      <c r="A2" s="1"/>
      <c r="B2" s="1" t="s">
        <v>247</v>
      </c>
      <c r="C2" s="1"/>
      <c r="D2" s="5" t="s">
        <v>248</v>
      </c>
      <c r="E2" s="5"/>
      <c r="F2" s="1" t="s">
        <v>247</v>
      </c>
      <c r="G2" s="1"/>
      <c r="H2" s="2" t="s">
        <v>249</v>
      </c>
      <c r="I2" s="2" t="s">
        <v>250</v>
      </c>
      <c r="J2" s="9" t="s">
        <v>248</v>
      </c>
      <c r="K2" s="5"/>
    </row>
    <row r="3" spans="1:11" x14ac:dyDescent="0.25">
      <c r="A3" s="1" t="s">
        <v>240</v>
      </c>
      <c r="B3" s="1">
        <f>C3-1000</f>
        <v>0</v>
      </c>
      <c r="C3" s="1">
        <v>1000</v>
      </c>
      <c r="D3" s="6">
        <v>550000</v>
      </c>
      <c r="E3" s="8" t="s">
        <v>253</v>
      </c>
      <c r="F3" s="1">
        <v>30001</v>
      </c>
      <c r="G3" s="1">
        <v>31000</v>
      </c>
      <c r="H3" s="2">
        <v>250000</v>
      </c>
      <c r="I3" s="2">
        <f>D14</f>
        <v>3800000</v>
      </c>
      <c r="J3" s="10">
        <f>H3+I3+D3</f>
        <v>4600000</v>
      </c>
      <c r="K3" s="8" t="s">
        <v>254</v>
      </c>
    </row>
    <row r="4" spans="1:11" x14ac:dyDescent="0.25">
      <c r="A4" s="1" t="s">
        <v>241</v>
      </c>
      <c r="B4" s="1">
        <f>C4-999</f>
        <v>1001</v>
      </c>
      <c r="C4" s="1">
        <v>2000</v>
      </c>
      <c r="D4" s="6">
        <v>750000</v>
      </c>
      <c r="E4" s="8" t="s">
        <v>253</v>
      </c>
      <c r="F4" s="1">
        <v>31001</v>
      </c>
      <c r="G4" s="1">
        <v>32000</v>
      </c>
      <c r="H4" s="2">
        <v>250000</v>
      </c>
      <c r="I4" s="2">
        <f>I3</f>
        <v>3800000</v>
      </c>
      <c r="J4" s="10">
        <f t="shared" ref="J4:J8" si="0">H4+I4+D4</f>
        <v>4800000</v>
      </c>
      <c r="K4" s="8" t="s">
        <v>255</v>
      </c>
    </row>
    <row r="5" spans="1:11" x14ac:dyDescent="0.25">
      <c r="A5" s="1" t="s">
        <v>242</v>
      </c>
      <c r="B5" s="1">
        <f>C5-2999</f>
        <v>2001</v>
      </c>
      <c r="C5" s="1">
        <v>5000</v>
      </c>
      <c r="D5" s="6">
        <v>1000000</v>
      </c>
      <c r="E5" s="8" t="s">
        <v>253</v>
      </c>
      <c r="F5" s="1">
        <v>32001</v>
      </c>
      <c r="G5" s="1">
        <v>35000</v>
      </c>
      <c r="H5" s="2">
        <v>250000</v>
      </c>
      <c r="I5" s="2">
        <f>I3</f>
        <v>3800000</v>
      </c>
      <c r="J5" s="10">
        <f t="shared" si="0"/>
        <v>5050000</v>
      </c>
      <c r="K5" s="8" t="s">
        <v>256</v>
      </c>
    </row>
    <row r="6" spans="1:11" x14ac:dyDescent="0.25">
      <c r="A6" s="1" t="s">
        <v>243</v>
      </c>
      <c r="B6" s="1">
        <f>C6-4999</f>
        <v>5001</v>
      </c>
      <c r="C6" s="1">
        <v>10000</v>
      </c>
      <c r="D6" s="6">
        <v>1200000</v>
      </c>
      <c r="E6" s="8" t="s">
        <v>253</v>
      </c>
      <c r="F6" s="1">
        <v>35001</v>
      </c>
      <c r="G6" s="1">
        <v>40000</v>
      </c>
      <c r="H6" s="2">
        <v>250000</v>
      </c>
      <c r="I6" s="2">
        <f>I3</f>
        <v>3800000</v>
      </c>
      <c r="J6" s="10">
        <f t="shared" si="0"/>
        <v>5250000</v>
      </c>
      <c r="K6" s="8" t="s">
        <v>258</v>
      </c>
    </row>
    <row r="7" spans="1:11" x14ac:dyDescent="0.25">
      <c r="A7" s="1" t="s">
        <v>244</v>
      </c>
      <c r="B7" s="1">
        <f>C7-4999</f>
        <v>10001</v>
      </c>
      <c r="C7" s="1">
        <v>15000</v>
      </c>
      <c r="D7" s="6">
        <v>2000000</v>
      </c>
      <c r="E7" s="8" t="s">
        <v>253</v>
      </c>
      <c r="F7" s="1">
        <v>40001</v>
      </c>
      <c r="G7" s="1">
        <v>45000</v>
      </c>
      <c r="H7" s="2">
        <v>250000</v>
      </c>
      <c r="I7" s="2">
        <f>I3</f>
        <v>3800000</v>
      </c>
      <c r="J7" s="10">
        <f t="shared" si="0"/>
        <v>6050000</v>
      </c>
      <c r="K7" s="8" t="s">
        <v>257</v>
      </c>
    </row>
    <row r="8" spans="1:11" x14ac:dyDescent="0.25">
      <c r="A8" s="1" t="s">
        <v>245</v>
      </c>
      <c r="B8" s="1">
        <f>C8-4999</f>
        <v>15001</v>
      </c>
      <c r="C8" s="1">
        <v>20000</v>
      </c>
      <c r="D8" s="6">
        <v>2600000</v>
      </c>
      <c r="E8" s="8" t="s">
        <v>253</v>
      </c>
      <c r="F8" s="1">
        <v>45001</v>
      </c>
      <c r="G8" s="1">
        <v>50000</v>
      </c>
      <c r="H8" s="2">
        <v>250000</v>
      </c>
      <c r="I8" s="2">
        <f>I3</f>
        <v>3800000</v>
      </c>
      <c r="J8" s="10">
        <f t="shared" si="0"/>
        <v>6650000</v>
      </c>
      <c r="K8" s="8" t="s">
        <v>259</v>
      </c>
    </row>
    <row r="9" spans="1:11" x14ac:dyDescent="0.25">
      <c r="A9" s="1" t="s">
        <v>246</v>
      </c>
      <c r="B9" s="1">
        <f>C9-4999</f>
        <v>20001</v>
      </c>
      <c r="C9" s="1">
        <v>25000</v>
      </c>
      <c r="D9" s="6">
        <v>3200000</v>
      </c>
      <c r="E9" s="8" t="s">
        <v>253</v>
      </c>
      <c r="F9" s="1">
        <v>50001</v>
      </c>
      <c r="G9" s="1">
        <v>51000</v>
      </c>
      <c r="J9" s="11">
        <f>D3+(D9*2)+500000</f>
        <v>7450000</v>
      </c>
      <c r="K9" s="8" t="s">
        <v>260</v>
      </c>
    </row>
    <row r="10" spans="1:11" s="2" customFormat="1" x14ac:dyDescent="0.25">
      <c r="B10" s="1">
        <v>25001</v>
      </c>
      <c r="C10" s="1">
        <v>26000</v>
      </c>
      <c r="D10" s="5">
        <f>D9+(120000*1)</f>
        <v>3320000</v>
      </c>
      <c r="E10" s="8" t="s">
        <v>253</v>
      </c>
      <c r="F10" s="1">
        <v>51001</v>
      </c>
      <c r="G10" s="1">
        <v>52000</v>
      </c>
      <c r="J10" s="11">
        <f>D4+(D9*2)+500000</f>
        <v>7650000</v>
      </c>
      <c r="K10" s="8" t="s">
        <v>261</v>
      </c>
    </row>
    <row r="11" spans="1:11" s="2" customFormat="1" x14ac:dyDescent="0.25">
      <c r="B11" s="1">
        <f>C11-999</f>
        <v>26001</v>
      </c>
      <c r="C11" s="1">
        <v>27000</v>
      </c>
      <c r="D11" s="5">
        <f>D9+(120000*2)</f>
        <v>3440000</v>
      </c>
      <c r="E11" s="8" t="s">
        <v>253</v>
      </c>
      <c r="F11" s="1">
        <v>52001</v>
      </c>
      <c r="G11" s="1">
        <v>55000</v>
      </c>
      <c r="J11" s="11">
        <f>D5+(D9*2)+500000</f>
        <v>7900000</v>
      </c>
      <c r="K11" s="8" t="s">
        <v>262</v>
      </c>
    </row>
    <row r="12" spans="1:11" s="2" customFormat="1" x14ac:dyDescent="0.25">
      <c r="B12" s="1">
        <v>27001</v>
      </c>
      <c r="C12" s="1">
        <v>28000</v>
      </c>
      <c r="D12" s="5">
        <f>D9+(120000*3)</f>
        <v>3560000</v>
      </c>
      <c r="E12" s="8" t="s">
        <v>253</v>
      </c>
      <c r="F12" s="1">
        <v>55001</v>
      </c>
      <c r="G12" s="1">
        <v>60000</v>
      </c>
      <c r="J12" s="11">
        <f>D6+(D9*2)+500000</f>
        <v>8100000</v>
      </c>
      <c r="K12" s="8" t="s">
        <v>263</v>
      </c>
    </row>
    <row r="13" spans="1:11" s="2" customFormat="1" x14ac:dyDescent="0.25">
      <c r="B13" s="1">
        <v>28001</v>
      </c>
      <c r="C13" s="1">
        <v>29000</v>
      </c>
      <c r="D13" s="5">
        <f>D9+(120000*4)</f>
        <v>3680000</v>
      </c>
      <c r="E13" s="8" t="s">
        <v>253</v>
      </c>
      <c r="F13" s="1">
        <v>60001</v>
      </c>
      <c r="G13" s="1">
        <v>65000</v>
      </c>
      <c r="J13" s="11">
        <f>D7+(D9*2)+500000</f>
        <v>8900000</v>
      </c>
      <c r="K13" s="8" t="s">
        <v>264</v>
      </c>
    </row>
    <row r="14" spans="1:11" s="2" customFormat="1" x14ac:dyDescent="0.25">
      <c r="B14" s="1">
        <v>29001</v>
      </c>
      <c r="C14" s="1">
        <v>30000</v>
      </c>
      <c r="D14" s="5">
        <f>D9+(120000*5)</f>
        <v>3800000</v>
      </c>
      <c r="E14" s="8" t="s">
        <v>253</v>
      </c>
      <c r="F14" s="1">
        <v>65001</v>
      </c>
      <c r="G14" s="1">
        <v>75000</v>
      </c>
      <c r="J14" s="11">
        <f>D15</f>
        <v>9500000</v>
      </c>
      <c r="K14" s="8" t="s">
        <v>265</v>
      </c>
    </row>
    <row r="15" spans="1:11" x14ac:dyDescent="0.25">
      <c r="A15" s="7" t="s">
        <v>251</v>
      </c>
      <c r="D15" s="3">
        <v>9500000</v>
      </c>
      <c r="F15" s="1">
        <v>75001</v>
      </c>
      <c r="G15" s="1">
        <v>76000</v>
      </c>
      <c r="J15" s="12">
        <f>D3+D15+250000</f>
        <v>10300000</v>
      </c>
      <c r="K15" s="8" t="s">
        <v>266</v>
      </c>
    </row>
    <row r="16" spans="1:11" x14ac:dyDescent="0.25">
      <c r="A16" s="7" t="s">
        <v>252</v>
      </c>
      <c r="D16" s="3">
        <v>10500000</v>
      </c>
      <c r="F16" s="1">
        <v>76001</v>
      </c>
      <c r="G16" s="1">
        <v>100000</v>
      </c>
      <c r="J16" s="12">
        <f>D16</f>
        <v>10500000</v>
      </c>
      <c r="K16" s="8" t="s">
        <v>267</v>
      </c>
    </row>
    <row r="17" spans="6:11" x14ac:dyDescent="0.25">
      <c r="F17" s="1">
        <v>100001</v>
      </c>
      <c r="G17" s="1">
        <v>101000</v>
      </c>
      <c r="J17">
        <f>D16+D3+H8</f>
        <v>11300000</v>
      </c>
      <c r="K17" s="8" t="s">
        <v>268</v>
      </c>
    </row>
    <row r="18" spans="6:11" x14ac:dyDescent="0.25">
      <c r="F18" s="1">
        <v>101001</v>
      </c>
      <c r="G18" s="1">
        <v>102000</v>
      </c>
      <c r="J18">
        <f>D16+D4+H8</f>
        <v>11500000</v>
      </c>
      <c r="K18" s="8" t="s">
        <v>269</v>
      </c>
    </row>
    <row r="19" spans="6:11" x14ac:dyDescent="0.25">
      <c r="F19" s="1">
        <v>102001</v>
      </c>
      <c r="G19" s="1">
        <v>105000</v>
      </c>
      <c r="J19">
        <f>D16+D5+H8</f>
        <v>11750000</v>
      </c>
      <c r="K19" s="8" t="s">
        <v>270</v>
      </c>
    </row>
    <row r="20" spans="6:11" x14ac:dyDescent="0.25">
      <c r="F20" s="1">
        <v>105001</v>
      </c>
      <c r="G20" s="1">
        <v>110000</v>
      </c>
      <c r="J20">
        <f>D16+D6+H8</f>
        <v>11950000</v>
      </c>
      <c r="K20" s="8" t="s">
        <v>271</v>
      </c>
    </row>
    <row r="21" spans="6:11" x14ac:dyDescent="0.25">
      <c r="F21" s="1">
        <v>110001</v>
      </c>
      <c r="G21" s="1">
        <v>115000</v>
      </c>
      <c r="J21">
        <f>D16+D7+H8</f>
        <v>12750000</v>
      </c>
      <c r="K21" s="8" t="s">
        <v>272</v>
      </c>
    </row>
    <row r="22" spans="6:11" x14ac:dyDescent="0.25">
      <c r="F22" s="1">
        <v>115001</v>
      </c>
      <c r="G22" s="1">
        <v>120000</v>
      </c>
      <c r="J22">
        <f>D16+D8+H8</f>
        <v>13350000</v>
      </c>
      <c r="K22" s="8" t="s">
        <v>273</v>
      </c>
    </row>
    <row r="23" spans="6:11" x14ac:dyDescent="0.25">
      <c r="F23" s="1">
        <v>120001</v>
      </c>
      <c r="G23" s="1">
        <v>125000</v>
      </c>
      <c r="J23">
        <f>D16+D9+H8</f>
        <v>13950000</v>
      </c>
      <c r="K23" s="8" t="s">
        <v>274</v>
      </c>
    </row>
    <row r="24" spans="6:11" x14ac:dyDescent="0.25">
      <c r="F24" s="1">
        <v>125001</v>
      </c>
      <c r="G24" s="1">
        <v>126000</v>
      </c>
      <c r="J24">
        <f>D16+D9+D3+500000</f>
        <v>14750000</v>
      </c>
      <c r="K24" s="8" t="s">
        <v>275</v>
      </c>
    </row>
    <row r="25" spans="6:11" x14ac:dyDescent="0.25">
      <c r="F25" s="1">
        <v>126001</v>
      </c>
      <c r="G25" s="1">
        <v>127000</v>
      </c>
      <c r="J25">
        <f>D16+D9+D4+500000</f>
        <v>14950000</v>
      </c>
      <c r="K25" s="8" t="s">
        <v>276</v>
      </c>
    </row>
    <row r="26" spans="6:11" x14ac:dyDescent="0.25">
      <c r="F26" s="1">
        <v>127001</v>
      </c>
      <c r="G26" s="1">
        <v>130000</v>
      </c>
      <c r="J26">
        <f>D16+D9+D5+500000</f>
        <v>15200000</v>
      </c>
      <c r="K26" s="8" t="s">
        <v>277</v>
      </c>
    </row>
    <row r="27" spans="6:11" x14ac:dyDescent="0.25">
      <c r="F27" s="1">
        <v>130001</v>
      </c>
      <c r="G27" s="1">
        <v>135000</v>
      </c>
      <c r="J27">
        <f>D16+D9+D6+500000</f>
        <v>15400000</v>
      </c>
      <c r="K27" s="8" t="s">
        <v>278</v>
      </c>
    </row>
    <row r="28" spans="6:11" x14ac:dyDescent="0.25">
      <c r="F28" s="1">
        <v>135001</v>
      </c>
      <c r="G28" s="1">
        <v>140000</v>
      </c>
      <c r="J28">
        <f>D16+D9+D7+500000</f>
        <v>16200000</v>
      </c>
      <c r="K28" s="8" t="s">
        <v>279</v>
      </c>
    </row>
    <row r="29" spans="6:11" x14ac:dyDescent="0.25">
      <c r="F29" s="1">
        <v>140001</v>
      </c>
      <c r="G29" s="1">
        <v>145000</v>
      </c>
      <c r="J29">
        <f>D16+D9+D8+500000</f>
        <v>16800000</v>
      </c>
      <c r="K29" s="8" t="s">
        <v>280</v>
      </c>
    </row>
    <row r="30" spans="6:11" x14ac:dyDescent="0.25">
      <c r="F30" s="1">
        <v>145001</v>
      </c>
      <c r="G30" s="1">
        <v>150000</v>
      </c>
      <c r="J30">
        <f>D16+D9+D9+500000</f>
        <v>17400000</v>
      </c>
      <c r="K30" s="8" t="s">
        <v>281</v>
      </c>
    </row>
    <row r="31" spans="6:11" x14ac:dyDescent="0.25">
      <c r="F31" s="1">
        <v>150001</v>
      </c>
      <c r="G31" s="1">
        <v>151000</v>
      </c>
      <c r="J31">
        <f>D16+D9+D9+D3+750000</f>
        <v>18200000</v>
      </c>
      <c r="K31" s="8" t="s">
        <v>282</v>
      </c>
    </row>
    <row r="32" spans="6:11" x14ac:dyDescent="0.25">
      <c r="F32" s="1">
        <v>151001</v>
      </c>
      <c r="G32" s="1">
        <v>152000</v>
      </c>
      <c r="J32">
        <f>D16+D9+D9+D4+750000</f>
        <v>18400000</v>
      </c>
      <c r="K32" s="8" t="s">
        <v>283</v>
      </c>
    </row>
    <row r="33" spans="6:11" x14ac:dyDescent="0.25">
      <c r="F33" s="1">
        <v>152001</v>
      </c>
      <c r="G33" s="1">
        <v>155000</v>
      </c>
      <c r="J33">
        <f>D16+D9+D9+D5+750000</f>
        <v>18650000</v>
      </c>
      <c r="K33" s="8" t="s">
        <v>284</v>
      </c>
    </row>
    <row r="34" spans="6:11" x14ac:dyDescent="0.25">
      <c r="F34" s="1">
        <v>155001</v>
      </c>
      <c r="G34" s="1">
        <v>160000</v>
      </c>
      <c r="J34">
        <f>D16+D9+D9+D6+750000</f>
        <v>18850000</v>
      </c>
      <c r="K34" s="8" t="s">
        <v>285</v>
      </c>
    </row>
    <row r="35" spans="6:11" x14ac:dyDescent="0.25">
      <c r="F35" s="1">
        <v>160001</v>
      </c>
      <c r="G35" s="1">
        <v>165000</v>
      </c>
      <c r="J35">
        <f>D16+D9+D9+D7+750000</f>
        <v>19650000</v>
      </c>
      <c r="K35" s="8" t="s">
        <v>287</v>
      </c>
    </row>
    <row r="36" spans="6:11" x14ac:dyDescent="0.25">
      <c r="F36" s="1">
        <v>165001</v>
      </c>
      <c r="G36" s="1">
        <v>175000</v>
      </c>
      <c r="J36">
        <f>D15+D16+250000</f>
        <v>20250000</v>
      </c>
      <c r="K36" s="8" t="s">
        <v>286</v>
      </c>
    </row>
    <row r="37" spans="6:11" x14ac:dyDescent="0.25">
      <c r="F37" s="1">
        <v>175001</v>
      </c>
      <c r="G37" s="1">
        <v>200000</v>
      </c>
      <c r="J37">
        <f>D16+D16+250000</f>
        <v>21250000</v>
      </c>
      <c r="K37" s="8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2F81-E1DA-477D-B321-ED3D1C1DF942}">
  <dimension ref="A1:K32"/>
  <sheetViews>
    <sheetView topLeftCell="A8" workbookViewId="0">
      <selection activeCell="J30" sqref="J30"/>
    </sheetView>
  </sheetViews>
  <sheetFormatPr defaultRowHeight="15" x14ac:dyDescent="0.25"/>
  <cols>
    <col min="1" max="1" width="22.5703125" bestFit="1" customWidth="1"/>
    <col min="9" max="9" width="22.42578125" bestFit="1" customWidth="1"/>
    <col min="10" max="10" width="9" bestFit="1" customWidth="1"/>
    <col min="11" max="11" width="35.85546875" bestFit="1" customWidth="1"/>
    <col min="17" max="17" width="9.140625" customWidth="1"/>
  </cols>
  <sheetData>
    <row r="1" spans="1:11" s="2" customFormat="1" ht="46.5" x14ac:dyDescent="0.7">
      <c r="D1" s="4" t="s">
        <v>14</v>
      </c>
      <c r="E1" s="4"/>
    </row>
    <row r="2" spans="1:11" x14ac:dyDescent="0.25">
      <c r="A2" s="1"/>
      <c r="B2" s="1" t="s">
        <v>247</v>
      </c>
      <c r="C2" s="1"/>
      <c r="D2" s="5" t="s">
        <v>248</v>
      </c>
      <c r="E2" s="5"/>
      <c r="F2" s="1" t="s">
        <v>247</v>
      </c>
      <c r="G2" s="1"/>
      <c r="H2" s="2" t="s">
        <v>249</v>
      </c>
      <c r="I2" s="2" t="s">
        <v>250</v>
      </c>
      <c r="J2" s="9" t="s">
        <v>248</v>
      </c>
      <c r="K2" s="5"/>
    </row>
    <row r="3" spans="1:11" x14ac:dyDescent="0.25">
      <c r="A3" s="1" t="s">
        <v>240</v>
      </c>
      <c r="B3" s="1">
        <f>C3-1000</f>
        <v>0</v>
      </c>
      <c r="C3" s="1">
        <v>1000</v>
      </c>
      <c r="D3" s="6">
        <v>750000</v>
      </c>
      <c r="E3" s="8" t="s">
        <v>253</v>
      </c>
      <c r="F3" s="1">
        <v>30001</v>
      </c>
      <c r="G3" s="1">
        <v>31000</v>
      </c>
      <c r="H3" s="2">
        <v>250000</v>
      </c>
      <c r="I3" s="2">
        <f>D14</f>
        <v>5000000</v>
      </c>
      <c r="J3" s="10">
        <f>H3+I3+D3</f>
        <v>6000000</v>
      </c>
      <c r="K3" s="8" t="s">
        <v>254</v>
      </c>
    </row>
    <row r="4" spans="1:11" x14ac:dyDescent="0.25">
      <c r="A4" s="1" t="s">
        <v>241</v>
      </c>
      <c r="B4" s="1">
        <f>C4-999</f>
        <v>1001</v>
      </c>
      <c r="C4" s="1">
        <v>2000</v>
      </c>
      <c r="D4" s="6">
        <v>1000000</v>
      </c>
      <c r="E4" s="8" t="s">
        <v>253</v>
      </c>
      <c r="F4" s="1">
        <v>31001</v>
      </c>
      <c r="G4" s="1">
        <v>32000</v>
      </c>
      <c r="H4" s="2">
        <v>250000</v>
      </c>
      <c r="I4" s="2">
        <f>I3</f>
        <v>5000000</v>
      </c>
      <c r="J4" s="10">
        <f t="shared" ref="J4:J8" si="0">H4+I4+D4</f>
        <v>6250000</v>
      </c>
      <c r="K4" s="8" t="s">
        <v>255</v>
      </c>
    </row>
    <row r="5" spans="1:11" x14ac:dyDescent="0.25">
      <c r="A5" s="1" t="s">
        <v>242</v>
      </c>
      <c r="B5" s="1">
        <f>C5-2999</f>
        <v>2001</v>
      </c>
      <c r="C5" s="1">
        <v>5000</v>
      </c>
      <c r="D5" s="6">
        <v>1200000</v>
      </c>
      <c r="E5" s="8" t="s">
        <v>253</v>
      </c>
      <c r="F5" s="1">
        <v>32001</v>
      </c>
      <c r="G5" s="1">
        <v>35000</v>
      </c>
      <c r="H5" s="2">
        <v>250000</v>
      </c>
      <c r="I5" s="2">
        <f>I3</f>
        <v>5000000</v>
      </c>
      <c r="J5" s="10">
        <f t="shared" si="0"/>
        <v>6450000</v>
      </c>
      <c r="K5" s="8" t="s">
        <v>256</v>
      </c>
    </row>
    <row r="6" spans="1:11" x14ac:dyDescent="0.25">
      <c r="A6" s="1" t="s">
        <v>243</v>
      </c>
      <c r="B6" s="1">
        <f>C6-4999</f>
        <v>5001</v>
      </c>
      <c r="C6" s="1">
        <v>10000</v>
      </c>
      <c r="D6" s="6">
        <v>2200000</v>
      </c>
      <c r="E6" s="8" t="s">
        <v>253</v>
      </c>
      <c r="F6" s="1">
        <v>35001</v>
      </c>
      <c r="G6" s="1">
        <v>40000</v>
      </c>
      <c r="H6" s="2">
        <v>250000</v>
      </c>
      <c r="I6" s="2">
        <f>I3</f>
        <v>5000000</v>
      </c>
      <c r="J6" s="10">
        <f t="shared" si="0"/>
        <v>7450000</v>
      </c>
      <c r="K6" s="8" t="s">
        <v>258</v>
      </c>
    </row>
    <row r="7" spans="1:11" x14ac:dyDescent="0.25">
      <c r="A7" s="1" t="s">
        <v>244</v>
      </c>
      <c r="B7" s="1">
        <f>C7-4999</f>
        <v>10001</v>
      </c>
      <c r="C7" s="1">
        <v>15000</v>
      </c>
      <c r="D7" s="6">
        <v>3000000</v>
      </c>
      <c r="E7" s="8" t="s">
        <v>253</v>
      </c>
      <c r="F7" s="1">
        <v>40001</v>
      </c>
      <c r="G7" s="1">
        <v>45000</v>
      </c>
      <c r="H7" s="2">
        <v>250000</v>
      </c>
      <c r="I7" s="2">
        <f>I3</f>
        <v>5000000</v>
      </c>
      <c r="J7" s="10">
        <f t="shared" si="0"/>
        <v>8250000</v>
      </c>
      <c r="K7" s="8" t="s">
        <v>257</v>
      </c>
    </row>
    <row r="8" spans="1:11" x14ac:dyDescent="0.25">
      <c r="A8" s="1" t="s">
        <v>245</v>
      </c>
      <c r="B8" s="1">
        <f>C8-4999</f>
        <v>15001</v>
      </c>
      <c r="C8" s="1">
        <v>20000</v>
      </c>
      <c r="D8" s="6">
        <v>3800000</v>
      </c>
      <c r="E8" s="8" t="s">
        <v>253</v>
      </c>
      <c r="F8" s="1">
        <v>45001</v>
      </c>
      <c r="G8" s="1">
        <v>50000</v>
      </c>
      <c r="H8" s="2">
        <v>250000</v>
      </c>
      <c r="I8" s="2">
        <f>I3</f>
        <v>5000000</v>
      </c>
      <c r="J8" s="10">
        <f t="shared" si="0"/>
        <v>9050000</v>
      </c>
      <c r="K8" s="8" t="s">
        <v>259</v>
      </c>
    </row>
    <row r="9" spans="1:11" x14ac:dyDescent="0.25">
      <c r="A9" s="1" t="s">
        <v>246</v>
      </c>
      <c r="B9" s="1">
        <f>C9-4999</f>
        <v>20001</v>
      </c>
      <c r="C9" s="1">
        <v>25000</v>
      </c>
      <c r="D9" s="6">
        <v>4400000</v>
      </c>
      <c r="E9" s="8" t="s">
        <v>253</v>
      </c>
      <c r="F9" s="1">
        <v>50001</v>
      </c>
      <c r="G9" s="1">
        <v>51000</v>
      </c>
      <c r="J9" s="11">
        <f>D3+(D9*2)+500000</f>
        <v>10050000</v>
      </c>
      <c r="K9" s="8" t="s">
        <v>260</v>
      </c>
    </row>
    <row r="10" spans="1:11" s="2" customFormat="1" x14ac:dyDescent="0.25">
      <c r="B10" s="1">
        <v>25001</v>
      </c>
      <c r="C10" s="1">
        <v>26000</v>
      </c>
      <c r="D10" s="5">
        <f>D9+(120000*1)</f>
        <v>4520000</v>
      </c>
      <c r="E10" s="8" t="s">
        <v>253</v>
      </c>
      <c r="F10" s="1">
        <v>51001</v>
      </c>
      <c r="G10" s="1">
        <v>52000</v>
      </c>
      <c r="J10" s="11">
        <f>D4+(D9*2)+500000</f>
        <v>10300000</v>
      </c>
      <c r="K10" s="8" t="s">
        <v>261</v>
      </c>
    </row>
    <row r="11" spans="1:11" s="2" customFormat="1" x14ac:dyDescent="0.25">
      <c r="B11" s="1">
        <f>C11-999</f>
        <v>26001</v>
      </c>
      <c r="C11" s="1">
        <v>27000</v>
      </c>
      <c r="D11" s="5">
        <f>D9+(120000*2)</f>
        <v>4640000</v>
      </c>
      <c r="E11" s="8" t="s">
        <v>253</v>
      </c>
      <c r="F11" s="1">
        <v>52001</v>
      </c>
      <c r="G11" s="1">
        <v>55000</v>
      </c>
      <c r="J11" s="11">
        <f>D5+(D9*2)+500000</f>
        <v>10500000</v>
      </c>
      <c r="K11" s="8" t="s">
        <v>262</v>
      </c>
    </row>
    <row r="12" spans="1:11" s="2" customFormat="1" x14ac:dyDescent="0.25">
      <c r="B12" s="1">
        <v>27001</v>
      </c>
      <c r="C12" s="1">
        <v>28000</v>
      </c>
      <c r="D12" s="5">
        <f>D9+(120000*3)</f>
        <v>4760000</v>
      </c>
      <c r="E12" s="8" t="s">
        <v>253</v>
      </c>
      <c r="F12" s="1">
        <v>55001</v>
      </c>
      <c r="G12" s="1">
        <v>75000</v>
      </c>
      <c r="J12" s="11">
        <f>D15</f>
        <v>11000000</v>
      </c>
      <c r="K12" s="8" t="s">
        <v>265</v>
      </c>
    </row>
    <row r="13" spans="1:11" s="2" customFormat="1" x14ac:dyDescent="0.25">
      <c r="B13" s="1">
        <v>28001</v>
      </c>
      <c r="C13" s="1">
        <v>29000</v>
      </c>
      <c r="D13" s="5">
        <f>D9+(120000*4)</f>
        <v>4880000</v>
      </c>
      <c r="E13" s="8" t="s">
        <v>253</v>
      </c>
      <c r="F13" s="1">
        <v>75001</v>
      </c>
      <c r="G13" s="1">
        <v>100000</v>
      </c>
      <c r="H13"/>
      <c r="I13"/>
      <c r="J13" s="12">
        <f>D16</f>
        <v>12000000</v>
      </c>
      <c r="K13" s="8" t="s">
        <v>267</v>
      </c>
    </row>
    <row r="14" spans="1:11" s="2" customFormat="1" x14ac:dyDescent="0.25">
      <c r="B14" s="1">
        <v>29001</v>
      </c>
      <c r="C14" s="1">
        <v>30000</v>
      </c>
      <c r="D14" s="5">
        <f>D9+(120000*5)</f>
        <v>5000000</v>
      </c>
      <c r="E14" s="8" t="s">
        <v>253</v>
      </c>
      <c r="F14" s="1">
        <v>100001</v>
      </c>
      <c r="G14" s="1">
        <v>101000</v>
      </c>
      <c r="H14"/>
      <c r="I14"/>
      <c r="J14">
        <f>D16+D3+H8</f>
        <v>13000000</v>
      </c>
      <c r="K14" s="8" t="s">
        <v>268</v>
      </c>
    </row>
    <row r="15" spans="1:11" x14ac:dyDescent="0.25">
      <c r="A15" s="7" t="s">
        <v>251</v>
      </c>
      <c r="D15" s="3">
        <v>11000000</v>
      </c>
      <c r="F15" s="1">
        <v>101001</v>
      </c>
      <c r="G15" s="1">
        <v>102000</v>
      </c>
      <c r="J15">
        <f>D16+D4+H8</f>
        <v>13250000</v>
      </c>
      <c r="K15" s="8" t="s">
        <v>269</v>
      </c>
    </row>
    <row r="16" spans="1:11" x14ac:dyDescent="0.25">
      <c r="A16" s="7" t="s">
        <v>252</v>
      </c>
      <c r="D16" s="3">
        <v>12000000</v>
      </c>
      <c r="F16" s="1">
        <v>102001</v>
      </c>
      <c r="G16" s="1">
        <v>105000</v>
      </c>
      <c r="J16">
        <f>D16+D5+H8</f>
        <v>13450000</v>
      </c>
      <c r="K16" s="8" t="s">
        <v>270</v>
      </c>
    </row>
    <row r="17" spans="6:11" x14ac:dyDescent="0.25">
      <c r="F17" s="1">
        <v>105001</v>
      </c>
      <c r="G17" s="1">
        <v>110000</v>
      </c>
      <c r="J17">
        <f>D16+D6+H8</f>
        <v>14450000</v>
      </c>
      <c r="K17" s="8" t="s">
        <v>271</v>
      </c>
    </row>
    <row r="18" spans="6:11" x14ac:dyDescent="0.25">
      <c r="F18" s="1">
        <v>110001</v>
      </c>
      <c r="G18" s="1">
        <v>115000</v>
      </c>
      <c r="J18">
        <f>D16+D7+H8</f>
        <v>15250000</v>
      </c>
      <c r="K18" s="8" t="s">
        <v>272</v>
      </c>
    </row>
    <row r="19" spans="6:11" x14ac:dyDescent="0.25">
      <c r="F19" s="1">
        <v>115001</v>
      </c>
      <c r="G19" s="1">
        <v>120000</v>
      </c>
      <c r="J19">
        <f>D16+D8+H8</f>
        <v>16050000</v>
      </c>
      <c r="K19" s="8" t="s">
        <v>273</v>
      </c>
    </row>
    <row r="20" spans="6:11" x14ac:dyDescent="0.25">
      <c r="F20" s="1">
        <v>120001</v>
      </c>
      <c r="G20" s="1">
        <v>125000</v>
      </c>
      <c r="J20">
        <f>D16+D9+H8</f>
        <v>16650000</v>
      </c>
      <c r="K20" s="8" t="s">
        <v>274</v>
      </c>
    </row>
    <row r="21" spans="6:11" x14ac:dyDescent="0.25">
      <c r="F21" s="1">
        <v>125001</v>
      </c>
      <c r="G21" s="1">
        <v>126000</v>
      </c>
      <c r="J21">
        <f>D16+D9+D3+500000</f>
        <v>17650000</v>
      </c>
      <c r="K21" s="8" t="s">
        <v>275</v>
      </c>
    </row>
    <row r="22" spans="6:11" x14ac:dyDescent="0.25">
      <c r="F22" s="1">
        <v>126001</v>
      </c>
      <c r="G22" s="1">
        <v>127000</v>
      </c>
      <c r="J22">
        <f>D16+D9+D4+500000</f>
        <v>17900000</v>
      </c>
      <c r="K22" s="8" t="s">
        <v>276</v>
      </c>
    </row>
    <row r="23" spans="6:11" x14ac:dyDescent="0.25">
      <c r="F23" s="1">
        <v>127001</v>
      </c>
      <c r="G23" s="1">
        <v>130000</v>
      </c>
      <c r="J23">
        <f>D16+D9+D5+500000</f>
        <v>18100000</v>
      </c>
      <c r="K23" s="8" t="s">
        <v>277</v>
      </c>
    </row>
    <row r="24" spans="6:11" x14ac:dyDescent="0.25">
      <c r="F24" s="1">
        <v>130001</v>
      </c>
      <c r="G24" s="1">
        <v>135000</v>
      </c>
      <c r="J24">
        <f>D16+D9+D6+500000</f>
        <v>19100000</v>
      </c>
      <c r="K24" s="8" t="s">
        <v>278</v>
      </c>
    </row>
    <row r="25" spans="6:11" x14ac:dyDescent="0.25">
      <c r="F25" s="1">
        <v>135001</v>
      </c>
      <c r="G25" s="1">
        <v>140000</v>
      </c>
      <c r="J25">
        <f>D16+D9+D7+500000</f>
        <v>19900000</v>
      </c>
      <c r="K25" s="8" t="s">
        <v>279</v>
      </c>
    </row>
    <row r="26" spans="6:11" x14ac:dyDescent="0.25">
      <c r="F26" s="1">
        <v>140001</v>
      </c>
      <c r="G26" s="1">
        <v>145000</v>
      </c>
      <c r="J26">
        <f>D16+D9+D8+500000</f>
        <v>20700000</v>
      </c>
      <c r="K26" s="8" t="s">
        <v>280</v>
      </c>
    </row>
    <row r="27" spans="6:11" x14ac:dyDescent="0.25">
      <c r="F27" s="1">
        <v>145001</v>
      </c>
      <c r="G27" s="1">
        <v>150000</v>
      </c>
      <c r="J27">
        <f>D16+D9+D9+500000</f>
        <v>21300000</v>
      </c>
      <c r="K27" s="8" t="s">
        <v>281</v>
      </c>
    </row>
    <row r="28" spans="6:11" x14ac:dyDescent="0.25">
      <c r="F28" s="1">
        <v>150001</v>
      </c>
      <c r="G28" s="1">
        <v>151000</v>
      </c>
      <c r="J28">
        <f>D16+D9+D9+D3+750000</f>
        <v>22300000</v>
      </c>
      <c r="K28" s="8" t="s">
        <v>282</v>
      </c>
    </row>
    <row r="29" spans="6:11" x14ac:dyDescent="0.25">
      <c r="F29" s="1">
        <v>151001</v>
      </c>
      <c r="G29" s="1">
        <v>152000</v>
      </c>
      <c r="J29">
        <f>D16+D9+D9+D4+750000</f>
        <v>22550000</v>
      </c>
      <c r="K29" s="8" t="s">
        <v>283</v>
      </c>
    </row>
    <row r="30" spans="6:11" x14ac:dyDescent="0.25">
      <c r="F30" s="1">
        <v>152001</v>
      </c>
      <c r="G30" s="1">
        <v>155000</v>
      </c>
      <c r="J30">
        <f>D16+D9+D9+D5+750000</f>
        <v>22750000</v>
      </c>
      <c r="K30" s="8" t="s">
        <v>284</v>
      </c>
    </row>
    <row r="31" spans="6:11" x14ac:dyDescent="0.25">
      <c r="F31" s="1">
        <v>155001</v>
      </c>
      <c r="G31" s="1">
        <v>175000</v>
      </c>
      <c r="J31">
        <f>D15+D16+250000</f>
        <v>23250000</v>
      </c>
      <c r="K31" s="8" t="s">
        <v>286</v>
      </c>
    </row>
    <row r="32" spans="6:11" x14ac:dyDescent="0.25">
      <c r="F32" s="1">
        <v>175001</v>
      </c>
      <c r="G32" s="1">
        <v>200000</v>
      </c>
      <c r="J32">
        <f>D16+D16+250000</f>
        <v>24250000</v>
      </c>
      <c r="K32" s="8" t="s">
        <v>288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EFFB-9581-47AB-A200-505FF7E37179}">
  <dimension ref="A1:K26"/>
  <sheetViews>
    <sheetView workbookViewId="0">
      <selection activeCell="F21" sqref="F21:J30"/>
    </sheetView>
  </sheetViews>
  <sheetFormatPr defaultRowHeight="15" x14ac:dyDescent="0.25"/>
  <cols>
    <col min="1" max="1" width="22.5703125" bestFit="1" customWidth="1"/>
    <col min="9" max="9" width="22.42578125" bestFit="1" customWidth="1"/>
    <col min="10" max="10" width="9" bestFit="1" customWidth="1"/>
    <col min="11" max="11" width="35.85546875" bestFit="1" customWidth="1"/>
    <col min="17" max="17" width="9.140625" customWidth="1"/>
  </cols>
  <sheetData>
    <row r="1" spans="1:11" s="2" customFormat="1" ht="46.5" x14ac:dyDescent="0.7">
      <c r="D1" s="4" t="s">
        <v>290</v>
      </c>
      <c r="E1" s="4"/>
    </row>
    <row r="2" spans="1:11" x14ac:dyDescent="0.25">
      <c r="A2" s="1"/>
      <c r="B2" s="1" t="s">
        <v>247</v>
      </c>
      <c r="C2" s="1"/>
      <c r="D2" s="5" t="s">
        <v>248</v>
      </c>
      <c r="E2" s="5"/>
      <c r="F2" s="1" t="s">
        <v>247</v>
      </c>
      <c r="G2" s="1"/>
      <c r="H2" s="2" t="s">
        <v>249</v>
      </c>
      <c r="I2" s="2" t="s">
        <v>250</v>
      </c>
      <c r="J2" s="9" t="s">
        <v>248</v>
      </c>
      <c r="K2" s="5"/>
    </row>
    <row r="3" spans="1:11" x14ac:dyDescent="0.25">
      <c r="A3" s="1" t="s">
        <v>240</v>
      </c>
      <c r="B3" s="1">
        <f>C3-1000</f>
        <v>0</v>
      </c>
      <c r="C3" s="1">
        <v>1000</v>
      </c>
      <c r="D3" s="6">
        <v>1000000</v>
      </c>
      <c r="E3" s="8" t="s">
        <v>253</v>
      </c>
      <c r="F3" s="1">
        <v>30001</v>
      </c>
      <c r="G3" s="1">
        <v>31000</v>
      </c>
      <c r="H3" s="2">
        <v>250000</v>
      </c>
      <c r="I3" s="2">
        <f>D14</f>
        <v>6100000</v>
      </c>
      <c r="J3" s="10">
        <f>H3+I3+D3</f>
        <v>7350000</v>
      </c>
      <c r="K3" s="8" t="s">
        <v>254</v>
      </c>
    </row>
    <row r="4" spans="1:11" x14ac:dyDescent="0.25">
      <c r="A4" s="1" t="s">
        <v>241</v>
      </c>
      <c r="B4" s="1">
        <f>C4-999</f>
        <v>1001</v>
      </c>
      <c r="C4" s="1">
        <v>2000</v>
      </c>
      <c r="D4" s="6">
        <v>1200000</v>
      </c>
      <c r="E4" s="8" t="s">
        <v>253</v>
      </c>
      <c r="F4" s="1">
        <v>31001</v>
      </c>
      <c r="G4" s="1">
        <v>32000</v>
      </c>
      <c r="H4" s="2">
        <v>250000</v>
      </c>
      <c r="I4" s="2">
        <f>I3</f>
        <v>6100000</v>
      </c>
      <c r="J4" s="10">
        <f t="shared" ref="J4:J8" si="0">H4+I4+D4</f>
        <v>7550000</v>
      </c>
      <c r="K4" s="8" t="s">
        <v>255</v>
      </c>
    </row>
    <row r="5" spans="1:11" x14ac:dyDescent="0.25">
      <c r="A5" s="1" t="s">
        <v>242</v>
      </c>
      <c r="B5" s="1">
        <f>C5-2999</f>
        <v>2001</v>
      </c>
      <c r="C5" s="1">
        <v>5000</v>
      </c>
      <c r="D5" s="6">
        <v>2200000</v>
      </c>
      <c r="E5" s="8" t="s">
        <v>253</v>
      </c>
      <c r="F5" s="1">
        <v>32001</v>
      </c>
      <c r="G5" s="1">
        <v>35000</v>
      </c>
      <c r="H5" s="2">
        <v>250000</v>
      </c>
      <c r="I5" s="2">
        <f>I3</f>
        <v>6100000</v>
      </c>
      <c r="J5" s="10">
        <f t="shared" si="0"/>
        <v>8550000</v>
      </c>
      <c r="K5" s="8" t="s">
        <v>256</v>
      </c>
    </row>
    <row r="6" spans="1:11" x14ac:dyDescent="0.25">
      <c r="A6" s="1" t="s">
        <v>243</v>
      </c>
      <c r="B6" s="1">
        <f>C6-4999</f>
        <v>5001</v>
      </c>
      <c r="C6" s="1">
        <v>10000</v>
      </c>
      <c r="D6" s="6">
        <v>3500000</v>
      </c>
      <c r="E6" s="8" t="s">
        <v>253</v>
      </c>
      <c r="F6" s="1">
        <v>35001</v>
      </c>
      <c r="G6" s="1">
        <v>40000</v>
      </c>
      <c r="H6" s="2">
        <v>250000</v>
      </c>
      <c r="I6" s="2">
        <f>I3</f>
        <v>6100000</v>
      </c>
      <c r="J6" s="10">
        <f t="shared" si="0"/>
        <v>9850000</v>
      </c>
      <c r="K6" s="8" t="s">
        <v>258</v>
      </c>
    </row>
    <row r="7" spans="1:11" x14ac:dyDescent="0.25">
      <c r="A7" s="1" t="s">
        <v>244</v>
      </c>
      <c r="B7" s="1">
        <f>C7-4999</f>
        <v>10001</v>
      </c>
      <c r="C7" s="1">
        <v>15000</v>
      </c>
      <c r="D7" s="6">
        <v>4300000</v>
      </c>
      <c r="E7" s="8" t="s">
        <v>253</v>
      </c>
      <c r="F7" s="1">
        <v>40001</v>
      </c>
      <c r="G7" s="1">
        <v>45000</v>
      </c>
      <c r="H7" s="2">
        <v>250000</v>
      </c>
      <c r="I7" s="2">
        <f>I3</f>
        <v>6100000</v>
      </c>
      <c r="J7" s="10">
        <f t="shared" si="0"/>
        <v>10650000</v>
      </c>
      <c r="K7" s="8" t="s">
        <v>257</v>
      </c>
    </row>
    <row r="8" spans="1:11" x14ac:dyDescent="0.25">
      <c r="A8" s="1" t="s">
        <v>245</v>
      </c>
      <c r="B8" s="1">
        <f>C8-4999</f>
        <v>15001</v>
      </c>
      <c r="C8" s="1">
        <v>20000</v>
      </c>
      <c r="D8" s="6">
        <v>4900000</v>
      </c>
      <c r="E8" s="8" t="s">
        <v>253</v>
      </c>
      <c r="F8" s="1">
        <v>45001</v>
      </c>
      <c r="G8" s="1">
        <v>50000</v>
      </c>
      <c r="H8" s="2">
        <v>250000</v>
      </c>
      <c r="I8" s="2">
        <f>I3</f>
        <v>6100000</v>
      </c>
      <c r="J8" s="10">
        <f t="shared" si="0"/>
        <v>11250000</v>
      </c>
      <c r="K8" s="8" t="s">
        <v>259</v>
      </c>
    </row>
    <row r="9" spans="1:11" x14ac:dyDescent="0.25">
      <c r="A9" s="1" t="s">
        <v>246</v>
      </c>
      <c r="B9" s="1">
        <f>C9-4999</f>
        <v>20001</v>
      </c>
      <c r="C9" s="1">
        <v>25000</v>
      </c>
      <c r="D9" s="6">
        <v>5500000</v>
      </c>
      <c r="E9" s="8" t="s">
        <v>253</v>
      </c>
      <c r="F9" s="1">
        <v>50001</v>
      </c>
      <c r="G9" s="1">
        <v>75000</v>
      </c>
      <c r="H9" s="2"/>
      <c r="I9" s="2"/>
      <c r="J9" s="11">
        <f>D15</f>
        <v>12500000</v>
      </c>
      <c r="K9" s="8" t="s">
        <v>265</v>
      </c>
    </row>
    <row r="10" spans="1:11" s="2" customFormat="1" x14ac:dyDescent="0.25">
      <c r="B10" s="1">
        <v>25001</v>
      </c>
      <c r="C10" s="1">
        <v>26000</v>
      </c>
      <c r="D10" s="5">
        <f>D9+(120000*1)</f>
        <v>5620000</v>
      </c>
      <c r="E10" s="8" t="s">
        <v>253</v>
      </c>
      <c r="F10" s="1">
        <v>75001</v>
      </c>
      <c r="G10" s="1">
        <v>100000</v>
      </c>
      <c r="H10"/>
      <c r="I10"/>
      <c r="J10" s="12">
        <f>D16</f>
        <v>13500000</v>
      </c>
      <c r="K10" s="8" t="s">
        <v>267</v>
      </c>
    </row>
    <row r="11" spans="1:11" s="2" customFormat="1" x14ac:dyDescent="0.25">
      <c r="B11" s="1">
        <f>C11-999</f>
        <v>26001</v>
      </c>
      <c r="C11" s="1">
        <v>27000</v>
      </c>
      <c r="D11" s="5">
        <f>D9+(120000*2)</f>
        <v>5740000</v>
      </c>
      <c r="E11" s="8" t="s">
        <v>253</v>
      </c>
      <c r="F11" s="1">
        <v>100001</v>
      </c>
      <c r="G11" s="1">
        <v>101000</v>
      </c>
      <c r="H11"/>
      <c r="I11"/>
      <c r="J11">
        <f>D16+D3+H8</f>
        <v>14750000</v>
      </c>
      <c r="K11" s="8" t="s">
        <v>268</v>
      </c>
    </row>
    <row r="12" spans="1:11" s="2" customFormat="1" x14ac:dyDescent="0.25">
      <c r="B12" s="1">
        <v>27001</v>
      </c>
      <c r="C12" s="1">
        <v>28000</v>
      </c>
      <c r="D12" s="5">
        <f>D9+(120000*3)</f>
        <v>5860000</v>
      </c>
      <c r="E12" s="8" t="s">
        <v>253</v>
      </c>
      <c r="F12" s="1">
        <v>101001</v>
      </c>
      <c r="G12" s="1">
        <v>102000</v>
      </c>
      <c r="H12"/>
      <c r="I12"/>
      <c r="J12">
        <f>D16+D4+H8</f>
        <v>14950000</v>
      </c>
      <c r="K12" s="8" t="s">
        <v>269</v>
      </c>
    </row>
    <row r="13" spans="1:11" s="2" customFormat="1" x14ac:dyDescent="0.25">
      <c r="B13" s="1">
        <v>28001</v>
      </c>
      <c r="C13" s="1">
        <v>29000</v>
      </c>
      <c r="D13" s="5">
        <f>D9+(120000*4)</f>
        <v>5980000</v>
      </c>
      <c r="E13" s="8" t="s">
        <v>253</v>
      </c>
      <c r="F13" s="1">
        <v>102001</v>
      </c>
      <c r="G13" s="1">
        <v>105000</v>
      </c>
      <c r="H13"/>
      <c r="I13"/>
      <c r="J13">
        <f>D16+D5+H8</f>
        <v>15950000</v>
      </c>
      <c r="K13" s="8" t="s">
        <v>270</v>
      </c>
    </row>
    <row r="14" spans="1:11" s="2" customFormat="1" x14ac:dyDescent="0.25">
      <c r="B14" s="1">
        <v>29001</v>
      </c>
      <c r="C14" s="1">
        <v>30000</v>
      </c>
      <c r="D14" s="5">
        <f>D9+(120000*5)</f>
        <v>6100000</v>
      </c>
      <c r="E14" s="8" t="s">
        <v>253</v>
      </c>
      <c r="F14" s="1">
        <v>105001</v>
      </c>
      <c r="G14" s="1">
        <v>110000</v>
      </c>
      <c r="H14"/>
      <c r="I14"/>
      <c r="J14">
        <f>D16+D6+H8</f>
        <v>17250000</v>
      </c>
      <c r="K14" s="8" t="s">
        <v>271</v>
      </c>
    </row>
    <row r="15" spans="1:11" x14ac:dyDescent="0.25">
      <c r="A15" s="7" t="s">
        <v>251</v>
      </c>
      <c r="D15" s="3">
        <v>12500000</v>
      </c>
      <c r="F15" s="1">
        <v>110001</v>
      </c>
      <c r="G15" s="1">
        <v>115000</v>
      </c>
      <c r="J15">
        <f>D16+D7+H8</f>
        <v>18050000</v>
      </c>
      <c r="K15" s="8" t="s">
        <v>272</v>
      </c>
    </row>
    <row r="16" spans="1:11" x14ac:dyDescent="0.25">
      <c r="A16" s="7" t="s">
        <v>252</v>
      </c>
      <c r="D16" s="3">
        <v>13500000</v>
      </c>
      <c r="F16" s="1">
        <v>115001</v>
      </c>
      <c r="G16" s="1">
        <v>120000</v>
      </c>
      <c r="J16">
        <f>D16+D8+H8</f>
        <v>18650000</v>
      </c>
      <c r="K16" s="8" t="s">
        <v>273</v>
      </c>
    </row>
    <row r="17" spans="6:11" x14ac:dyDescent="0.25">
      <c r="F17" s="1">
        <v>120001</v>
      </c>
      <c r="G17" s="1">
        <v>125000</v>
      </c>
      <c r="J17">
        <f>D16+D9+H8</f>
        <v>19250000</v>
      </c>
      <c r="K17" s="8" t="s">
        <v>274</v>
      </c>
    </row>
    <row r="18" spans="6:11" x14ac:dyDescent="0.25">
      <c r="F18" s="1">
        <v>125001</v>
      </c>
      <c r="G18" s="1">
        <v>126000</v>
      </c>
      <c r="J18">
        <f>D16+D9+D3+500000</f>
        <v>20500000</v>
      </c>
      <c r="K18" s="8" t="s">
        <v>275</v>
      </c>
    </row>
    <row r="19" spans="6:11" x14ac:dyDescent="0.25">
      <c r="F19" s="1">
        <v>126001</v>
      </c>
      <c r="G19" s="1">
        <v>127000</v>
      </c>
      <c r="J19">
        <f>D16+D9+D4+500000</f>
        <v>20700000</v>
      </c>
      <c r="K19" s="8" t="s">
        <v>276</v>
      </c>
    </row>
    <row r="20" spans="6:11" x14ac:dyDescent="0.25">
      <c r="F20" s="1">
        <v>127001</v>
      </c>
      <c r="G20" s="1">
        <v>130000</v>
      </c>
      <c r="J20">
        <f>D16+D9+D5+500000</f>
        <v>21700000</v>
      </c>
      <c r="K20" s="8" t="s">
        <v>277</v>
      </c>
    </row>
    <row r="21" spans="6:11" x14ac:dyDescent="0.25">
      <c r="F21" s="1">
        <v>130001</v>
      </c>
      <c r="G21" s="1">
        <v>135000</v>
      </c>
      <c r="J21">
        <f>D16+D9+D6+500000</f>
        <v>23000000</v>
      </c>
      <c r="K21" s="8" t="s">
        <v>278</v>
      </c>
    </row>
    <row r="22" spans="6:11" x14ac:dyDescent="0.25">
      <c r="F22" s="1">
        <v>135001</v>
      </c>
      <c r="G22" s="1">
        <v>140000</v>
      </c>
      <c r="J22">
        <f>D16+D9+D7+500000</f>
        <v>23800000</v>
      </c>
      <c r="K22" s="8" t="s">
        <v>279</v>
      </c>
    </row>
    <row r="23" spans="6:11" x14ac:dyDescent="0.25">
      <c r="F23" s="1">
        <v>140001</v>
      </c>
      <c r="G23" s="1">
        <v>145000</v>
      </c>
      <c r="J23">
        <f>D16+D9+D8+500000</f>
        <v>24400000</v>
      </c>
      <c r="K23" s="8" t="s">
        <v>280</v>
      </c>
    </row>
    <row r="24" spans="6:11" x14ac:dyDescent="0.25">
      <c r="F24" s="1">
        <v>145001</v>
      </c>
      <c r="G24" s="1">
        <v>150000</v>
      </c>
      <c r="J24">
        <f>D16+D9+D9+500000</f>
        <v>25000000</v>
      </c>
      <c r="K24" s="8" t="s">
        <v>281</v>
      </c>
    </row>
    <row r="25" spans="6:11" x14ac:dyDescent="0.25">
      <c r="F25" s="1">
        <v>150001</v>
      </c>
      <c r="G25" s="1">
        <v>175000</v>
      </c>
      <c r="J25">
        <f>D15+D16+250000</f>
        <v>26250000</v>
      </c>
      <c r="K25" s="8" t="s">
        <v>286</v>
      </c>
    </row>
    <row r="26" spans="6:11" x14ac:dyDescent="0.25">
      <c r="F26" s="1">
        <v>175001</v>
      </c>
      <c r="G26" s="1">
        <v>200000</v>
      </c>
      <c r="J26">
        <f>D16+D16+250000</f>
        <v>27250000</v>
      </c>
      <c r="K26" s="8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05D24-1D9A-49F1-A34C-0190D32198F4}">
  <dimension ref="A1:K26"/>
  <sheetViews>
    <sheetView workbookViewId="0">
      <selection activeCell="F21" sqref="F21:J30"/>
    </sheetView>
  </sheetViews>
  <sheetFormatPr defaultRowHeight="15" x14ac:dyDescent="0.25"/>
  <cols>
    <col min="1" max="1" width="22.5703125" bestFit="1" customWidth="1"/>
    <col min="9" max="9" width="22.42578125" bestFit="1" customWidth="1"/>
    <col min="10" max="10" width="9" bestFit="1" customWidth="1"/>
    <col min="11" max="11" width="35.85546875" bestFit="1" customWidth="1"/>
    <col min="17" max="17" width="9.140625" customWidth="1"/>
  </cols>
  <sheetData>
    <row r="1" spans="1:11" s="2" customFormat="1" ht="46.5" x14ac:dyDescent="0.7">
      <c r="D1" s="4" t="s">
        <v>289</v>
      </c>
      <c r="E1" s="4"/>
    </row>
    <row r="2" spans="1:11" x14ac:dyDescent="0.25">
      <c r="A2" s="1"/>
      <c r="B2" s="1" t="s">
        <v>247</v>
      </c>
      <c r="C2" s="1"/>
      <c r="D2" s="5" t="s">
        <v>248</v>
      </c>
      <c r="E2" s="5"/>
      <c r="F2" s="1" t="s">
        <v>247</v>
      </c>
      <c r="G2" s="1"/>
      <c r="H2" s="2" t="s">
        <v>249</v>
      </c>
      <c r="I2" s="2" t="s">
        <v>250</v>
      </c>
      <c r="J2" s="9" t="s">
        <v>248</v>
      </c>
      <c r="K2" s="5"/>
    </row>
    <row r="3" spans="1:11" x14ac:dyDescent="0.25">
      <c r="A3" s="1" t="s">
        <v>240</v>
      </c>
      <c r="B3" s="1">
        <f>C3-1000</f>
        <v>0</v>
      </c>
      <c r="C3" s="1">
        <v>1000</v>
      </c>
      <c r="D3" s="6">
        <v>1250000</v>
      </c>
      <c r="E3" s="8" t="s">
        <v>253</v>
      </c>
      <c r="F3" s="1">
        <v>30001</v>
      </c>
      <c r="G3" s="1">
        <v>31000</v>
      </c>
      <c r="H3" s="2">
        <v>250000</v>
      </c>
      <c r="I3" s="2">
        <f>D14</f>
        <v>7600000</v>
      </c>
      <c r="J3" s="10">
        <f>H3+I3+D3</f>
        <v>9100000</v>
      </c>
      <c r="K3" s="8" t="s">
        <v>254</v>
      </c>
    </row>
    <row r="4" spans="1:11" x14ac:dyDescent="0.25">
      <c r="A4" s="1" t="s">
        <v>241</v>
      </c>
      <c r="B4" s="1">
        <f>C4-999</f>
        <v>1001</v>
      </c>
      <c r="C4" s="1">
        <v>2000</v>
      </c>
      <c r="D4" s="6">
        <v>1500000</v>
      </c>
      <c r="E4" s="8" t="s">
        <v>253</v>
      </c>
      <c r="F4" s="1">
        <v>31001</v>
      </c>
      <c r="G4" s="1">
        <v>32000</v>
      </c>
      <c r="H4" s="2">
        <v>250000</v>
      </c>
      <c r="I4" s="2">
        <f>I3</f>
        <v>7600000</v>
      </c>
      <c r="J4" s="10">
        <f t="shared" ref="J4:J8" si="0">H4+I4+D4</f>
        <v>9350000</v>
      </c>
      <c r="K4" s="8" t="s">
        <v>255</v>
      </c>
    </row>
    <row r="5" spans="1:11" x14ac:dyDescent="0.25">
      <c r="A5" s="1" t="s">
        <v>242</v>
      </c>
      <c r="B5" s="1">
        <f>C5-2999</f>
        <v>2001</v>
      </c>
      <c r="C5" s="1">
        <v>5000</v>
      </c>
      <c r="D5" s="6">
        <v>2500000</v>
      </c>
      <c r="E5" s="8" t="s">
        <v>253</v>
      </c>
      <c r="F5" s="1">
        <v>32001</v>
      </c>
      <c r="G5" s="1">
        <v>35000</v>
      </c>
      <c r="H5" s="2">
        <v>250000</v>
      </c>
      <c r="I5" s="2">
        <f>I3</f>
        <v>7600000</v>
      </c>
      <c r="J5" s="10">
        <f t="shared" si="0"/>
        <v>10350000</v>
      </c>
      <c r="K5" s="8" t="s">
        <v>256</v>
      </c>
    </row>
    <row r="6" spans="1:11" x14ac:dyDescent="0.25">
      <c r="A6" s="1" t="s">
        <v>243</v>
      </c>
      <c r="B6" s="1">
        <f>C6-4999</f>
        <v>5001</v>
      </c>
      <c r="C6" s="1">
        <v>10000</v>
      </c>
      <c r="D6" s="6">
        <v>4000000</v>
      </c>
      <c r="E6" s="8" t="s">
        <v>253</v>
      </c>
      <c r="F6" s="1">
        <v>35001</v>
      </c>
      <c r="G6" s="1">
        <v>40000</v>
      </c>
      <c r="H6" s="2">
        <v>250000</v>
      </c>
      <c r="I6" s="2">
        <f>I3</f>
        <v>7600000</v>
      </c>
      <c r="J6" s="10">
        <f t="shared" si="0"/>
        <v>11850000</v>
      </c>
      <c r="K6" s="8" t="s">
        <v>258</v>
      </c>
    </row>
    <row r="7" spans="1:11" x14ac:dyDescent="0.25">
      <c r="A7" s="1" t="s">
        <v>244</v>
      </c>
      <c r="B7" s="1">
        <f>C7-4999</f>
        <v>10001</v>
      </c>
      <c r="C7" s="1">
        <v>15000</v>
      </c>
      <c r="D7" s="6">
        <v>5000000</v>
      </c>
      <c r="E7" s="8" t="s">
        <v>253</v>
      </c>
      <c r="F7" s="1">
        <v>40001</v>
      </c>
      <c r="G7" s="1">
        <v>45000</v>
      </c>
      <c r="H7" s="2">
        <v>250000</v>
      </c>
      <c r="I7" s="2">
        <f>I3</f>
        <v>7600000</v>
      </c>
      <c r="J7" s="10">
        <f t="shared" si="0"/>
        <v>12850000</v>
      </c>
      <c r="K7" s="8" t="s">
        <v>257</v>
      </c>
    </row>
    <row r="8" spans="1:11" x14ac:dyDescent="0.25">
      <c r="A8" s="1" t="s">
        <v>245</v>
      </c>
      <c r="B8" s="1">
        <f>C8-4999</f>
        <v>15001</v>
      </c>
      <c r="C8" s="1">
        <v>20000</v>
      </c>
      <c r="D8" s="6">
        <v>6000000</v>
      </c>
      <c r="E8" s="8" t="s">
        <v>253</v>
      </c>
      <c r="F8" s="1">
        <v>45001</v>
      </c>
      <c r="G8" s="1">
        <v>50000</v>
      </c>
      <c r="H8" s="2">
        <v>250000</v>
      </c>
      <c r="I8" s="2">
        <f>I3</f>
        <v>7600000</v>
      </c>
      <c r="J8" s="10">
        <f t="shared" si="0"/>
        <v>13850000</v>
      </c>
      <c r="K8" s="8" t="s">
        <v>259</v>
      </c>
    </row>
    <row r="9" spans="1:11" x14ac:dyDescent="0.25">
      <c r="A9" s="1" t="s">
        <v>246</v>
      </c>
      <c r="B9" s="1">
        <f>C9-4999</f>
        <v>20001</v>
      </c>
      <c r="C9" s="1">
        <v>25000</v>
      </c>
      <c r="D9" s="6">
        <v>6800000</v>
      </c>
      <c r="E9" s="8" t="s">
        <v>253</v>
      </c>
      <c r="F9" s="1">
        <v>50001</v>
      </c>
      <c r="G9" s="1">
        <v>75000</v>
      </c>
      <c r="H9" s="2"/>
      <c r="I9" s="2"/>
      <c r="J9" s="11">
        <f>D15</f>
        <v>14000000</v>
      </c>
      <c r="K9" s="8" t="s">
        <v>265</v>
      </c>
    </row>
    <row r="10" spans="1:11" s="2" customFormat="1" x14ac:dyDescent="0.25">
      <c r="B10" s="1">
        <v>25001</v>
      </c>
      <c r="C10" s="1">
        <v>26000</v>
      </c>
      <c r="D10" s="5">
        <f>D9+(160000*1)</f>
        <v>6960000</v>
      </c>
      <c r="E10" s="8" t="s">
        <v>253</v>
      </c>
      <c r="F10" s="1">
        <v>75001</v>
      </c>
      <c r="G10" s="1">
        <v>100000</v>
      </c>
      <c r="H10"/>
      <c r="I10"/>
      <c r="J10" s="12">
        <f>D16</f>
        <v>15000000</v>
      </c>
      <c r="K10" s="8" t="s">
        <v>267</v>
      </c>
    </row>
    <row r="11" spans="1:11" s="2" customFormat="1" x14ac:dyDescent="0.25">
      <c r="B11" s="1">
        <f>C11-999</f>
        <v>26001</v>
      </c>
      <c r="C11" s="1">
        <v>27000</v>
      </c>
      <c r="D11" s="5">
        <f>D9+(160000*2)</f>
        <v>7120000</v>
      </c>
      <c r="E11" s="8" t="s">
        <v>253</v>
      </c>
      <c r="F11" s="1">
        <v>100001</v>
      </c>
      <c r="G11" s="1">
        <v>101000</v>
      </c>
      <c r="H11"/>
      <c r="I11"/>
      <c r="J11">
        <f>D16+D3+H8</f>
        <v>16500000</v>
      </c>
      <c r="K11" s="8" t="s">
        <v>268</v>
      </c>
    </row>
    <row r="12" spans="1:11" s="2" customFormat="1" x14ac:dyDescent="0.25">
      <c r="B12" s="1">
        <v>27001</v>
      </c>
      <c r="C12" s="1">
        <v>28000</v>
      </c>
      <c r="D12" s="5">
        <f>D9+(160000*3)</f>
        <v>7280000</v>
      </c>
      <c r="E12" s="8" t="s">
        <v>253</v>
      </c>
      <c r="F12" s="1">
        <v>101001</v>
      </c>
      <c r="G12" s="1">
        <v>102000</v>
      </c>
      <c r="H12"/>
      <c r="I12"/>
      <c r="J12">
        <f>D16+D4+H8</f>
        <v>16750000</v>
      </c>
      <c r="K12" s="8" t="s">
        <v>269</v>
      </c>
    </row>
    <row r="13" spans="1:11" s="2" customFormat="1" x14ac:dyDescent="0.25">
      <c r="B13" s="1">
        <v>28001</v>
      </c>
      <c r="C13" s="1">
        <v>29000</v>
      </c>
      <c r="D13" s="5">
        <f>D9+(160000*4)</f>
        <v>7440000</v>
      </c>
      <c r="E13" s="8" t="s">
        <v>253</v>
      </c>
      <c r="F13" s="1">
        <v>102001</v>
      </c>
      <c r="G13" s="1">
        <v>105000</v>
      </c>
      <c r="H13"/>
      <c r="I13"/>
      <c r="J13">
        <f>D16+D5+H8</f>
        <v>17750000</v>
      </c>
      <c r="K13" s="8" t="s">
        <v>270</v>
      </c>
    </row>
    <row r="14" spans="1:11" s="2" customFormat="1" x14ac:dyDescent="0.25">
      <c r="B14" s="1">
        <v>29001</v>
      </c>
      <c r="C14" s="1">
        <v>30000</v>
      </c>
      <c r="D14" s="5">
        <f>D9+(160000*5)</f>
        <v>7600000</v>
      </c>
      <c r="E14" s="8" t="s">
        <v>253</v>
      </c>
      <c r="F14" s="1">
        <v>105001</v>
      </c>
      <c r="G14" s="1">
        <v>110000</v>
      </c>
      <c r="H14"/>
      <c r="I14"/>
      <c r="J14">
        <f>D16+D6+H8</f>
        <v>19250000</v>
      </c>
      <c r="K14" s="8" t="s">
        <v>271</v>
      </c>
    </row>
    <row r="15" spans="1:11" x14ac:dyDescent="0.25">
      <c r="A15" s="7" t="s">
        <v>251</v>
      </c>
      <c r="D15" s="3">
        <v>14000000</v>
      </c>
      <c r="F15" s="1">
        <v>110001</v>
      </c>
      <c r="G15" s="1">
        <v>115000</v>
      </c>
      <c r="J15">
        <f>D16+D7+H8</f>
        <v>20250000</v>
      </c>
      <c r="K15" s="8" t="s">
        <v>272</v>
      </c>
    </row>
    <row r="16" spans="1:11" x14ac:dyDescent="0.25">
      <c r="A16" s="7" t="s">
        <v>252</v>
      </c>
      <c r="D16" s="3">
        <v>15000000</v>
      </c>
      <c r="F16" s="1">
        <v>115001</v>
      </c>
      <c r="G16" s="1">
        <v>120000</v>
      </c>
      <c r="J16">
        <f>D16+D8+H8</f>
        <v>21250000</v>
      </c>
      <c r="K16" s="8" t="s">
        <v>273</v>
      </c>
    </row>
    <row r="17" spans="6:11" x14ac:dyDescent="0.25">
      <c r="F17" s="1">
        <v>120001</v>
      </c>
      <c r="G17" s="1">
        <v>125000</v>
      </c>
      <c r="J17">
        <f>D16+D9+H8</f>
        <v>22050000</v>
      </c>
      <c r="K17" s="8" t="s">
        <v>274</v>
      </c>
    </row>
    <row r="18" spans="6:11" x14ac:dyDescent="0.25">
      <c r="F18" s="1">
        <v>125001</v>
      </c>
      <c r="G18" s="1">
        <v>126000</v>
      </c>
      <c r="J18">
        <f>D16+D9+D3+500000</f>
        <v>23550000</v>
      </c>
      <c r="K18" s="8" t="s">
        <v>275</v>
      </c>
    </row>
    <row r="19" spans="6:11" x14ac:dyDescent="0.25">
      <c r="F19" s="1">
        <v>126001</v>
      </c>
      <c r="G19" s="1">
        <v>127000</v>
      </c>
      <c r="J19">
        <f>D16+D9+D4+500000</f>
        <v>23800000</v>
      </c>
      <c r="K19" s="8" t="s">
        <v>276</v>
      </c>
    </row>
    <row r="20" spans="6:11" x14ac:dyDescent="0.25">
      <c r="F20" s="1">
        <v>127001</v>
      </c>
      <c r="G20" s="1">
        <v>130000</v>
      </c>
      <c r="J20">
        <f>D16+D9+D5+500000</f>
        <v>24800000</v>
      </c>
      <c r="K20" s="8" t="s">
        <v>277</v>
      </c>
    </row>
    <row r="21" spans="6:11" x14ac:dyDescent="0.25">
      <c r="F21" s="1">
        <v>130001</v>
      </c>
      <c r="G21" s="1">
        <v>135000</v>
      </c>
      <c r="J21">
        <f>D16+D9+D6+500000</f>
        <v>26300000</v>
      </c>
      <c r="K21" s="8" t="s">
        <v>278</v>
      </c>
    </row>
    <row r="22" spans="6:11" x14ac:dyDescent="0.25">
      <c r="F22" s="1">
        <v>135001</v>
      </c>
      <c r="G22" s="1">
        <v>140000</v>
      </c>
      <c r="J22">
        <f>D16+D9+D7+500000</f>
        <v>27300000</v>
      </c>
      <c r="K22" s="8" t="s">
        <v>279</v>
      </c>
    </row>
    <row r="23" spans="6:11" x14ac:dyDescent="0.25">
      <c r="F23" s="1">
        <v>140001</v>
      </c>
      <c r="G23" s="1">
        <v>145000</v>
      </c>
      <c r="J23">
        <f>D16+D9+D8+500000</f>
        <v>28300000</v>
      </c>
      <c r="K23" s="8" t="s">
        <v>280</v>
      </c>
    </row>
    <row r="24" spans="6:11" x14ac:dyDescent="0.25">
      <c r="F24" s="1">
        <v>145001</v>
      </c>
      <c r="G24" s="1">
        <v>150000</v>
      </c>
      <c r="J24">
        <f>D16+D9+D9+500000</f>
        <v>29100000</v>
      </c>
      <c r="K24" s="8" t="s">
        <v>281</v>
      </c>
    </row>
    <row r="25" spans="6:11" x14ac:dyDescent="0.25">
      <c r="F25" s="1">
        <v>150001</v>
      </c>
      <c r="G25" s="1">
        <v>175000</v>
      </c>
      <c r="J25">
        <f>D15+D16+250000</f>
        <v>29250000</v>
      </c>
      <c r="K25" s="8" t="s">
        <v>286</v>
      </c>
    </row>
    <row r="26" spans="6:11" x14ac:dyDescent="0.25">
      <c r="F26" s="1">
        <v>175001</v>
      </c>
      <c r="G26" s="1">
        <v>200000</v>
      </c>
      <c r="J26">
        <f>D16+D16+250000</f>
        <v>30250000</v>
      </c>
      <c r="K26" s="8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3FE4-533C-402C-9452-9F5775CFC535}">
  <dimension ref="A1:K22"/>
  <sheetViews>
    <sheetView workbookViewId="0">
      <selection activeCell="J22" sqref="J22"/>
    </sheetView>
  </sheetViews>
  <sheetFormatPr defaultRowHeight="15" x14ac:dyDescent="0.25"/>
  <cols>
    <col min="1" max="1" width="22.5703125" bestFit="1" customWidth="1"/>
    <col min="9" max="9" width="22.42578125" bestFit="1" customWidth="1"/>
    <col min="10" max="10" width="9" bestFit="1" customWidth="1"/>
    <col min="11" max="11" width="35.85546875" bestFit="1" customWidth="1"/>
    <col min="17" max="17" width="9.140625" customWidth="1"/>
  </cols>
  <sheetData>
    <row r="1" spans="1:11" s="2" customFormat="1" ht="46.5" x14ac:dyDescent="0.7">
      <c r="D1" s="4" t="s">
        <v>1</v>
      </c>
      <c r="E1" s="4"/>
    </row>
    <row r="2" spans="1:11" x14ac:dyDescent="0.25">
      <c r="A2" s="1"/>
      <c r="B2" s="1" t="s">
        <v>247</v>
      </c>
      <c r="C2" s="1"/>
      <c r="D2" s="5" t="s">
        <v>248</v>
      </c>
      <c r="E2" s="5"/>
      <c r="F2" s="1" t="s">
        <v>247</v>
      </c>
      <c r="G2" s="1"/>
      <c r="H2" s="2" t="s">
        <v>249</v>
      </c>
      <c r="I2" s="2" t="s">
        <v>250</v>
      </c>
      <c r="J2" s="9" t="s">
        <v>248</v>
      </c>
      <c r="K2" s="5"/>
    </row>
    <row r="3" spans="1:11" x14ac:dyDescent="0.25">
      <c r="A3" s="1" t="s">
        <v>240</v>
      </c>
      <c r="B3" s="1">
        <f>C3-1000</f>
        <v>0</v>
      </c>
      <c r="C3" s="1">
        <v>1000</v>
      </c>
      <c r="D3" s="6">
        <v>1500000</v>
      </c>
      <c r="E3" s="8" t="s">
        <v>253</v>
      </c>
      <c r="F3" s="1">
        <v>30001</v>
      </c>
      <c r="G3" s="1">
        <v>31000</v>
      </c>
      <c r="H3" s="2">
        <v>250000</v>
      </c>
      <c r="I3" s="2">
        <f>D14</f>
        <v>10000000</v>
      </c>
      <c r="J3" s="10">
        <f>H3+I3+D3</f>
        <v>11750000</v>
      </c>
      <c r="K3" s="8" t="s">
        <v>254</v>
      </c>
    </row>
    <row r="4" spans="1:11" x14ac:dyDescent="0.25">
      <c r="A4" s="1" t="s">
        <v>241</v>
      </c>
      <c r="B4" s="1">
        <f>C4-999</f>
        <v>1001</v>
      </c>
      <c r="C4" s="1">
        <v>2000</v>
      </c>
      <c r="D4" s="6">
        <v>2500000</v>
      </c>
      <c r="E4" s="8" t="s">
        <v>253</v>
      </c>
      <c r="F4" s="1">
        <v>31001</v>
      </c>
      <c r="G4" s="1">
        <v>32000</v>
      </c>
      <c r="H4" s="2">
        <v>250000</v>
      </c>
      <c r="I4" s="2">
        <f>I3</f>
        <v>10000000</v>
      </c>
      <c r="J4" s="10">
        <f t="shared" ref="J4:J6" si="0">H4+I4+D4</f>
        <v>12750000</v>
      </c>
      <c r="K4" s="8" t="s">
        <v>255</v>
      </c>
    </row>
    <row r="5" spans="1:11" x14ac:dyDescent="0.25">
      <c r="A5" s="1" t="s">
        <v>242</v>
      </c>
      <c r="B5" s="1">
        <f>C5-2999</f>
        <v>2001</v>
      </c>
      <c r="C5" s="1">
        <v>5000</v>
      </c>
      <c r="D5" s="6">
        <v>5000000</v>
      </c>
      <c r="E5" s="8" t="s">
        <v>253</v>
      </c>
      <c r="F5" s="1">
        <v>32001</v>
      </c>
      <c r="G5" s="1">
        <v>35000</v>
      </c>
      <c r="H5" s="2">
        <v>250000</v>
      </c>
      <c r="I5" s="2">
        <f>I3</f>
        <v>10000000</v>
      </c>
      <c r="J5" s="10">
        <f t="shared" si="0"/>
        <v>15250000</v>
      </c>
      <c r="K5" s="8" t="s">
        <v>256</v>
      </c>
    </row>
    <row r="6" spans="1:11" x14ac:dyDescent="0.25">
      <c r="A6" s="1" t="s">
        <v>243</v>
      </c>
      <c r="B6" s="1">
        <f>C6-4999</f>
        <v>5001</v>
      </c>
      <c r="C6" s="1">
        <v>10000</v>
      </c>
      <c r="D6" s="6">
        <v>6000000</v>
      </c>
      <c r="E6" s="8" t="s">
        <v>253</v>
      </c>
      <c r="F6" s="1">
        <v>35001</v>
      </c>
      <c r="G6" s="1">
        <v>40000</v>
      </c>
      <c r="H6" s="2">
        <v>250000</v>
      </c>
      <c r="I6" s="2">
        <f>I3</f>
        <v>10000000</v>
      </c>
      <c r="J6" s="10">
        <f t="shared" si="0"/>
        <v>16250000</v>
      </c>
      <c r="K6" s="8" t="s">
        <v>258</v>
      </c>
    </row>
    <row r="7" spans="1:11" x14ac:dyDescent="0.25">
      <c r="A7" s="1" t="s">
        <v>244</v>
      </c>
      <c r="B7" s="1">
        <f>C7-4999</f>
        <v>10001</v>
      </c>
      <c r="C7" s="1">
        <v>15000</v>
      </c>
      <c r="D7" s="6">
        <v>7200000</v>
      </c>
      <c r="E7" s="8" t="s">
        <v>253</v>
      </c>
      <c r="F7" s="1">
        <v>40001</v>
      </c>
      <c r="G7" s="1">
        <v>75000</v>
      </c>
      <c r="H7" s="2"/>
      <c r="I7" s="2"/>
      <c r="J7" s="11">
        <f>D15</f>
        <v>17000000</v>
      </c>
      <c r="K7" s="8" t="s">
        <v>265</v>
      </c>
    </row>
    <row r="8" spans="1:11" x14ac:dyDescent="0.25">
      <c r="A8" s="1" t="s">
        <v>245</v>
      </c>
      <c r="B8" s="1">
        <f>C8-4999</f>
        <v>15001</v>
      </c>
      <c r="C8" s="1">
        <v>20000</v>
      </c>
      <c r="D8" s="6">
        <v>8200000</v>
      </c>
      <c r="E8" s="8" t="s">
        <v>253</v>
      </c>
      <c r="F8" s="1">
        <v>75001</v>
      </c>
      <c r="G8" s="1">
        <v>100000</v>
      </c>
      <c r="J8" s="12">
        <f>D16</f>
        <v>19000000</v>
      </c>
      <c r="K8" s="8" t="s">
        <v>267</v>
      </c>
    </row>
    <row r="9" spans="1:11" x14ac:dyDescent="0.25">
      <c r="A9" s="1" t="s">
        <v>246</v>
      </c>
      <c r="B9" s="1">
        <f>C9-4999</f>
        <v>20001</v>
      </c>
      <c r="C9" s="1">
        <v>25000</v>
      </c>
      <c r="D9" s="6">
        <v>9200000</v>
      </c>
      <c r="E9" s="8" t="s">
        <v>253</v>
      </c>
      <c r="F9" s="1">
        <v>100001</v>
      </c>
      <c r="G9" s="1">
        <v>101000</v>
      </c>
      <c r="J9">
        <f>D16+D3+250000</f>
        <v>20750000</v>
      </c>
      <c r="K9" s="8" t="s">
        <v>268</v>
      </c>
    </row>
    <row r="10" spans="1:11" s="2" customFormat="1" x14ac:dyDescent="0.25">
      <c r="B10" s="1">
        <v>25001</v>
      </c>
      <c r="C10" s="1">
        <v>26000</v>
      </c>
      <c r="D10" s="5">
        <f>D9+(160000*1)</f>
        <v>9360000</v>
      </c>
      <c r="E10" s="8" t="s">
        <v>253</v>
      </c>
      <c r="F10" s="1">
        <v>101001</v>
      </c>
      <c r="G10" s="1">
        <v>102000</v>
      </c>
      <c r="H10"/>
      <c r="I10"/>
      <c r="J10">
        <f>D16+D4+250000</f>
        <v>21750000</v>
      </c>
      <c r="K10" s="8" t="s">
        <v>269</v>
      </c>
    </row>
    <row r="11" spans="1:11" s="2" customFormat="1" x14ac:dyDescent="0.25">
      <c r="B11" s="1">
        <f>C11-999</f>
        <v>26001</v>
      </c>
      <c r="C11" s="1">
        <v>27000</v>
      </c>
      <c r="D11" s="5">
        <f>D9+(160000*2)</f>
        <v>9520000</v>
      </c>
      <c r="E11" s="8" t="s">
        <v>253</v>
      </c>
      <c r="F11" s="1">
        <v>102001</v>
      </c>
      <c r="G11" s="1">
        <v>105000</v>
      </c>
      <c r="H11"/>
      <c r="I11"/>
      <c r="J11">
        <f>D16+D5+250000</f>
        <v>24250000</v>
      </c>
      <c r="K11" s="8" t="s">
        <v>270</v>
      </c>
    </row>
    <row r="12" spans="1:11" s="2" customFormat="1" x14ac:dyDescent="0.25">
      <c r="B12" s="1">
        <v>27001</v>
      </c>
      <c r="C12" s="1">
        <v>28000</v>
      </c>
      <c r="D12" s="5">
        <f>D9+(160000*3)</f>
        <v>9680000</v>
      </c>
      <c r="E12" s="8" t="s">
        <v>253</v>
      </c>
      <c r="F12" s="1">
        <v>105001</v>
      </c>
      <c r="G12" s="1">
        <v>110000</v>
      </c>
      <c r="H12"/>
      <c r="I12"/>
      <c r="J12">
        <f>D16+D6+250000</f>
        <v>25250000</v>
      </c>
      <c r="K12" s="8" t="s">
        <v>271</v>
      </c>
    </row>
    <row r="13" spans="1:11" s="2" customFormat="1" x14ac:dyDescent="0.25">
      <c r="B13" s="1">
        <v>28001</v>
      </c>
      <c r="C13" s="1">
        <v>29000</v>
      </c>
      <c r="D13" s="5">
        <f>D9+(160000*4)</f>
        <v>9840000</v>
      </c>
      <c r="E13" s="8" t="s">
        <v>253</v>
      </c>
      <c r="F13" s="1">
        <v>110001</v>
      </c>
      <c r="G13" s="1">
        <v>115000</v>
      </c>
      <c r="H13"/>
      <c r="I13"/>
      <c r="J13">
        <f>D16+D7+250000</f>
        <v>26450000</v>
      </c>
      <c r="K13" s="8" t="s">
        <v>272</v>
      </c>
    </row>
    <row r="14" spans="1:11" s="2" customFormat="1" x14ac:dyDescent="0.25">
      <c r="B14" s="1">
        <v>29001</v>
      </c>
      <c r="C14" s="1">
        <v>30000</v>
      </c>
      <c r="D14" s="5">
        <f>D9+(160000*5)</f>
        <v>10000000</v>
      </c>
      <c r="E14" s="8" t="s">
        <v>253</v>
      </c>
      <c r="F14" s="1">
        <v>115001</v>
      </c>
      <c r="G14" s="1">
        <v>120000</v>
      </c>
      <c r="H14"/>
      <c r="I14"/>
      <c r="J14">
        <f>D16+D8+250000</f>
        <v>27450000</v>
      </c>
      <c r="K14" s="8" t="s">
        <v>273</v>
      </c>
    </row>
    <row r="15" spans="1:11" x14ac:dyDescent="0.25">
      <c r="A15" s="7" t="s">
        <v>251</v>
      </c>
      <c r="D15" s="3">
        <v>17000000</v>
      </c>
      <c r="F15" s="1">
        <v>120001</v>
      </c>
      <c r="G15" s="1">
        <v>125000</v>
      </c>
      <c r="J15">
        <f>D16+D9+250000</f>
        <v>28450000</v>
      </c>
      <c r="K15" s="8" t="s">
        <v>274</v>
      </c>
    </row>
    <row r="16" spans="1:11" x14ac:dyDescent="0.25">
      <c r="A16" s="7" t="s">
        <v>252</v>
      </c>
      <c r="D16" s="3">
        <v>19000000</v>
      </c>
      <c r="F16" s="1">
        <v>125001</v>
      </c>
      <c r="G16" s="1">
        <v>126000</v>
      </c>
      <c r="J16">
        <f>D16+D9+D3+500000</f>
        <v>30200000</v>
      </c>
      <c r="K16" s="8" t="s">
        <v>275</v>
      </c>
    </row>
    <row r="17" spans="6:11" x14ac:dyDescent="0.25">
      <c r="F17" s="1">
        <v>126001</v>
      </c>
      <c r="G17" s="1">
        <v>127000</v>
      </c>
      <c r="J17">
        <f>D16+D9+D4+500000</f>
        <v>31200000</v>
      </c>
      <c r="K17" s="8" t="s">
        <v>276</v>
      </c>
    </row>
    <row r="18" spans="6:11" x14ac:dyDescent="0.25">
      <c r="F18" s="1">
        <v>127001</v>
      </c>
      <c r="G18" s="1">
        <v>130000</v>
      </c>
      <c r="J18">
        <f>D16+D9+D5+500000</f>
        <v>33700000</v>
      </c>
      <c r="K18" s="8" t="s">
        <v>277</v>
      </c>
    </row>
    <row r="19" spans="6:11" x14ac:dyDescent="0.25">
      <c r="F19" s="1">
        <v>130001</v>
      </c>
      <c r="G19" s="1">
        <v>135000</v>
      </c>
      <c r="J19">
        <f>D16+D9+D6+500000</f>
        <v>34700000</v>
      </c>
      <c r="K19" s="8" t="s">
        <v>278</v>
      </c>
    </row>
    <row r="20" spans="6:11" x14ac:dyDescent="0.25">
      <c r="F20" s="1">
        <v>135001</v>
      </c>
      <c r="G20" s="1">
        <v>140000</v>
      </c>
      <c r="J20">
        <f>D16+D9+D7+500000</f>
        <v>35900000</v>
      </c>
      <c r="K20" s="8" t="s">
        <v>279</v>
      </c>
    </row>
    <row r="21" spans="6:11" x14ac:dyDescent="0.25">
      <c r="F21" s="1">
        <v>140001</v>
      </c>
      <c r="G21" s="1">
        <v>175000</v>
      </c>
      <c r="J21">
        <f>D15+D16+250000</f>
        <v>36250000</v>
      </c>
      <c r="K21" s="8" t="s">
        <v>286</v>
      </c>
    </row>
    <row r="22" spans="6:11" x14ac:dyDescent="0.25">
      <c r="F22" s="1">
        <v>175001</v>
      </c>
      <c r="G22" s="1">
        <v>200000</v>
      </c>
      <c r="J22">
        <f>D16+D16+250000</f>
        <v>38250000</v>
      </c>
      <c r="K22" s="8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Country Zone</vt:lpstr>
      <vt:lpstr>ASEAN</vt:lpstr>
      <vt:lpstr>Rest of AP</vt:lpstr>
      <vt:lpstr>US  CA MX</vt:lpstr>
      <vt:lpstr>Europe</vt:lpstr>
      <vt:lpstr>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2020-06-01T01:31:54Z</dcterms:created>
  <dcterms:modified xsi:type="dcterms:W3CDTF">2020-06-03T01:11:02Z</dcterms:modified>
</cp:coreProperties>
</file>